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l1819\Desktop\2026 m. Dokumentai darbui\"/>
    </mc:Choice>
  </mc:AlternateContent>
  <xr:revisionPtr revIDLastSave="0" documentId="13_ncr:1_{DCAFE495-3CD3-42DA-863D-32891358057E}" xr6:coauthVersionLast="47" xr6:coauthVersionMax="47" xr10:uidLastSave="{00000000-0000-0000-0000-000000000000}"/>
  <bookViews>
    <workbookView xWindow="-19310" yWindow="-110" windowWidth="19420" windowHeight="10300" xr2:uid="{4A9843F5-4752-4DB3-9F1B-38E9C988DF63}"/>
  </bookViews>
  <sheets>
    <sheet name="Suvestinė  2023, 2024, 2025" sheetId="7" r:id="rId1"/>
    <sheet name="2023 m." sheetId="8" r:id="rId2"/>
    <sheet name="2024 m. " sheetId="9" r:id="rId3"/>
    <sheet name="2025 m." sheetId="10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0" l="1"/>
  <c r="F24" i="10"/>
  <c r="F23" i="10"/>
  <c r="H22" i="10"/>
  <c r="H23" i="10" s="1"/>
  <c r="F21" i="10"/>
  <c r="H20" i="10"/>
  <c r="H19" i="10"/>
  <c r="H18" i="10"/>
  <c r="F17" i="10"/>
  <c r="H16" i="10"/>
  <c r="H15" i="10"/>
  <c r="H14" i="10"/>
  <c r="H13" i="10"/>
  <c r="H12" i="10"/>
  <c r="H11" i="10"/>
  <c r="H10" i="10"/>
  <c r="H9" i="10"/>
  <c r="F8" i="10"/>
  <c r="H7" i="10"/>
  <c r="H6" i="10"/>
  <c r="H8" i="10" l="1"/>
  <c r="H21" i="10"/>
  <c r="H17" i="10"/>
  <c r="F27" i="9" l="1"/>
  <c r="H26" i="9"/>
  <c r="H27" i="9" s="1"/>
  <c r="H25" i="9"/>
  <c r="F25" i="9"/>
  <c r="H24" i="9"/>
  <c r="H23" i="9"/>
  <c r="H22" i="9"/>
  <c r="H21" i="9"/>
  <c r="F21" i="9"/>
  <c r="H20" i="9"/>
  <c r="H19" i="9"/>
  <c r="H18" i="9"/>
  <c r="F17" i="9"/>
  <c r="H16" i="9"/>
  <c r="H17" i="9" s="1"/>
  <c r="H15" i="9"/>
  <c r="F14" i="9"/>
  <c r="H13" i="9"/>
  <c r="H12" i="9"/>
  <c r="H11" i="9"/>
  <c r="H9" i="9"/>
  <c r="H14" i="9" s="1"/>
  <c r="F8" i="9"/>
  <c r="F28" i="9" s="1"/>
  <c r="H7" i="9"/>
  <c r="H6" i="9"/>
  <c r="H8" i="9" s="1"/>
  <c r="H110" i="8"/>
  <c r="F110" i="8"/>
  <c r="F109" i="8"/>
  <c r="H108" i="8"/>
  <c r="H107" i="8"/>
  <c r="H106" i="8"/>
  <c r="H105" i="8"/>
  <c r="F104" i="8"/>
  <c r="H103" i="8"/>
  <c r="H104" i="8" s="1"/>
  <c r="F102" i="8"/>
  <c r="H101" i="8"/>
  <c r="H100" i="8"/>
  <c r="H99" i="8"/>
  <c r="H98" i="8"/>
  <c r="F97" i="8"/>
  <c r="H96" i="8"/>
  <c r="H95" i="8"/>
  <c r="F94" i="8"/>
  <c r="H93" i="8"/>
  <c r="H92" i="8"/>
  <c r="F91" i="8"/>
  <c r="H90" i="8"/>
  <c r="H91" i="8" s="1"/>
  <c r="F89" i="8"/>
  <c r="H88" i="8"/>
  <c r="H89" i="8" s="1"/>
  <c r="F87" i="8"/>
  <c r="H86" i="8"/>
  <c r="H87" i="8" s="1"/>
  <c r="F85" i="8"/>
  <c r="H84" i="8"/>
  <c r="H85" i="8" s="1"/>
  <c r="F83" i="8"/>
  <c r="H81" i="8"/>
  <c r="H83" i="8" s="1"/>
  <c r="F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F24" i="8"/>
  <c r="H23" i="8"/>
  <c r="H22" i="8"/>
  <c r="H21" i="8"/>
  <c r="H20" i="8"/>
  <c r="H19" i="8"/>
  <c r="H18" i="8"/>
  <c r="F18" i="8"/>
  <c r="H15" i="8"/>
  <c r="F15" i="8"/>
  <c r="H28" i="9" l="1"/>
  <c r="H97" i="8"/>
  <c r="H109" i="8"/>
  <c r="H24" i="8"/>
  <c r="H80" i="8"/>
  <c r="H94" i="8"/>
  <c r="H102" i="8"/>
</calcChain>
</file>

<file path=xl/sharedStrings.xml><?xml version="1.0" encoding="utf-8"?>
<sst xmlns="http://schemas.openxmlformats.org/spreadsheetml/2006/main" count="462" uniqueCount="220">
  <si>
    <t>1.</t>
  </si>
  <si>
    <t>2.</t>
  </si>
  <si>
    <t>3.</t>
  </si>
  <si>
    <t>6.</t>
  </si>
  <si>
    <t>5.</t>
  </si>
  <si>
    <t>4.</t>
  </si>
  <si>
    <t>Pavadinimas</t>
  </si>
  <si>
    <t>Matavimo vnt</t>
  </si>
  <si>
    <t>Kiekis</t>
  </si>
  <si>
    <t>Kaina, Eur</t>
  </si>
  <si>
    <t>Suma, Eur</t>
  </si>
  <si>
    <t xml:space="preserve">Pastabos </t>
  </si>
  <si>
    <t>vnt</t>
  </si>
  <si>
    <t xml:space="preserve">Viso: </t>
  </si>
  <si>
    <t>Vnt.</t>
  </si>
  <si>
    <t xml:space="preserve">3. </t>
  </si>
  <si>
    <t xml:space="preserve">1. </t>
  </si>
  <si>
    <t xml:space="preserve">5. </t>
  </si>
  <si>
    <t>vnt.</t>
  </si>
  <si>
    <t>7.</t>
  </si>
  <si>
    <t>8.</t>
  </si>
  <si>
    <t xml:space="preserve">10. </t>
  </si>
  <si>
    <t>Iš viso:</t>
  </si>
  <si>
    <t xml:space="preserve">4. </t>
  </si>
  <si>
    <t xml:space="preserve">11. </t>
  </si>
  <si>
    <t>VSAT prie LR VRM</t>
  </si>
  <si>
    <t>Eil Nr</t>
  </si>
  <si>
    <t xml:space="preserve">Akto Nr ;  data </t>
  </si>
  <si>
    <r>
      <rPr>
        <b/>
        <sz val="10"/>
        <color theme="1"/>
        <rFont val="Times New Roman"/>
        <family val="1"/>
        <charset val="186"/>
      </rPr>
      <t>Įvertinimo aktas 9-602</t>
    </r>
    <r>
      <rPr>
        <sz val="10"/>
        <color theme="1"/>
        <rFont val="Times New Roman"/>
        <family val="1"/>
        <charset val="186"/>
      </rPr>
      <t xml:space="preserve"> ;    </t>
    </r>
    <r>
      <rPr>
        <b/>
        <sz val="10"/>
        <color theme="1"/>
        <rFont val="Times New Roman"/>
        <family val="1"/>
        <charset val="186"/>
      </rPr>
      <t>2023-01-27</t>
    </r>
    <r>
      <rPr>
        <sz val="10"/>
        <color theme="1"/>
        <rFont val="Times New Roman"/>
        <family val="1"/>
        <charset val="186"/>
      </rPr>
      <t xml:space="preserve"> pagal sut. </t>
    </r>
    <r>
      <rPr>
        <b/>
        <sz val="10"/>
        <color theme="1"/>
        <rFont val="Times New Roman"/>
        <family val="1"/>
        <charset val="186"/>
      </rPr>
      <t>21-16-30</t>
    </r>
    <r>
      <rPr>
        <sz val="10"/>
        <color theme="1"/>
        <rFont val="Times New Roman"/>
        <family val="1"/>
        <charset val="186"/>
      </rPr>
      <t xml:space="preserve">                </t>
    </r>
    <r>
      <rPr>
        <b/>
        <sz val="10"/>
        <color theme="1"/>
        <rFont val="Times New Roman"/>
        <family val="1"/>
        <charset val="186"/>
      </rPr>
      <t>VŠĮ "Mėlyna ir Geltona"</t>
    </r>
    <r>
      <rPr>
        <sz val="10"/>
        <color theme="1"/>
        <rFont val="Times New Roman"/>
        <family val="1"/>
        <charset val="186"/>
      </rPr>
      <t xml:space="preserve">;  Perdavimo aktas  </t>
    </r>
    <r>
      <rPr>
        <b/>
        <sz val="10"/>
        <color theme="1"/>
        <rFont val="Times New Roman"/>
        <family val="1"/>
        <charset val="186"/>
      </rPr>
      <t>2023-01-12</t>
    </r>
    <r>
      <rPr>
        <sz val="10"/>
        <color theme="1"/>
        <rFont val="Times New Roman"/>
        <family val="1"/>
        <charset val="186"/>
      </rPr>
      <t xml:space="preserve"> d. Nr.</t>
    </r>
    <r>
      <rPr>
        <b/>
        <sz val="10"/>
        <color theme="1"/>
        <rFont val="Times New Roman"/>
        <family val="1"/>
        <charset val="186"/>
      </rPr>
      <t xml:space="preserve"> 9-188 </t>
    </r>
  </si>
  <si>
    <t xml:space="preserve">Bepiločių orlaivių blokavimo sistema Sky Wiper (EDM4S) ; </t>
  </si>
  <si>
    <t xml:space="preserve">S/N EDMS-J2210F96;EDMS-J2210F97; EDMS-J2210F98; </t>
  </si>
  <si>
    <t>EDMS-J2210F99; EDMS-J2210G00</t>
  </si>
  <si>
    <t>Su priedais:</t>
  </si>
  <si>
    <t>2 (dvi) įkraunamos baterijos</t>
  </si>
  <si>
    <t xml:space="preserve">1(vienas) baterijų įkroviklis iš 220 VAC maitinimo tinklo; </t>
  </si>
  <si>
    <t>1 (vienas) kolimatorius (neginklinis);</t>
  </si>
  <si>
    <t>1 (viena) transportavimo kuprinė;</t>
  </si>
  <si>
    <t xml:space="preserve">1 (vienas) naudotojo vadovas ukrainiečių kalba </t>
  </si>
  <si>
    <r>
      <rPr>
        <b/>
        <sz val="10"/>
        <color theme="1"/>
        <rFont val="Times New Roman"/>
        <family val="1"/>
        <charset val="186"/>
      </rPr>
      <t>Įvertinimo aktas  9-836</t>
    </r>
    <r>
      <rPr>
        <sz val="10"/>
        <color theme="1"/>
        <rFont val="Times New Roman"/>
        <family val="1"/>
        <charset val="186"/>
      </rPr>
      <t xml:space="preserve"> ;        </t>
    </r>
    <r>
      <rPr>
        <b/>
        <sz val="10"/>
        <color theme="1"/>
        <rFont val="Times New Roman"/>
        <family val="1"/>
        <charset val="186"/>
      </rPr>
      <t>2023-02-06</t>
    </r>
    <r>
      <rPr>
        <sz val="10"/>
        <color theme="1"/>
        <rFont val="Times New Roman"/>
        <family val="1"/>
        <charset val="186"/>
      </rPr>
      <t xml:space="preserve"> pagal 2023-01-31 d. sut. 21-16-117; </t>
    </r>
    <r>
      <rPr>
        <b/>
        <sz val="10"/>
        <color theme="1"/>
        <rFont val="Times New Roman"/>
        <family val="1"/>
        <charset val="186"/>
      </rPr>
      <t>Tautvydas Lajauskas</t>
    </r>
    <r>
      <rPr>
        <sz val="10"/>
        <color theme="1"/>
        <rFont val="Times New Roman"/>
        <family val="1"/>
        <charset val="186"/>
      </rPr>
      <t xml:space="preserve">;  Perdavimo aktas  </t>
    </r>
    <r>
      <rPr>
        <b/>
        <sz val="10"/>
        <color theme="1"/>
        <rFont val="Times New Roman"/>
        <family val="1"/>
        <charset val="186"/>
      </rPr>
      <t xml:space="preserve">2023-01-31 </t>
    </r>
    <r>
      <rPr>
        <sz val="10"/>
        <color theme="1"/>
        <rFont val="Times New Roman"/>
        <family val="1"/>
        <charset val="186"/>
      </rPr>
      <t xml:space="preserve">d. Nr. </t>
    </r>
    <r>
      <rPr>
        <b/>
        <sz val="10"/>
        <color theme="1"/>
        <rFont val="Times New Roman"/>
        <family val="1"/>
        <charset val="186"/>
      </rPr>
      <t>9-711</t>
    </r>
  </si>
  <si>
    <t>Mišrūnas, patelė vardu SEM, juodos spalvos, gim. 2022-12-05, identifikacinis Nr. 900141000273381</t>
  </si>
  <si>
    <t>Mišrūnas, patinas vardu NAITAS, juodos spalvos, gim. 2022-12-05, identifikacinis Nr. 900141000273403</t>
  </si>
  <si>
    <r>
      <rPr>
        <b/>
        <sz val="10"/>
        <color theme="1"/>
        <rFont val="Times New Roman"/>
        <family val="1"/>
        <charset val="186"/>
      </rPr>
      <t>Įvertinimo aktas 9-1445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2023-03-03</t>
    </r>
    <r>
      <rPr>
        <sz val="10"/>
        <color theme="1"/>
        <rFont val="Times New Roman"/>
        <family val="1"/>
        <charset val="186"/>
      </rPr>
      <t xml:space="preserve"> gauta iš ŽIV ir AIDS "Demerta"; sut. 2022-11-23; Nr. 21-16-1813; perdavimo aktas 2022-02-24 d. Nr. 9-1277; </t>
    </r>
  </si>
  <si>
    <t>Greitieji HCV testai</t>
  </si>
  <si>
    <t>Greitieji ŽIV 1/2 testai</t>
  </si>
  <si>
    <t>Lancetai</t>
  </si>
  <si>
    <t>Prezervatyvai „Pasante“</t>
  </si>
  <si>
    <t>Plakatai</t>
  </si>
  <si>
    <r>
      <rPr>
        <b/>
        <sz val="10"/>
        <color theme="1"/>
        <rFont val="Times New Roman"/>
        <family val="1"/>
        <charset val="186"/>
      </rPr>
      <t>Įvertinimo aktas 9-1601</t>
    </r>
    <r>
      <rPr>
        <sz val="10"/>
        <color theme="1"/>
        <rFont val="Times New Roman"/>
        <family val="1"/>
        <charset val="186"/>
      </rPr>
      <t xml:space="preserve"> ;         </t>
    </r>
    <r>
      <rPr>
        <b/>
        <sz val="10"/>
        <color theme="1"/>
        <rFont val="Times New Roman"/>
        <family val="1"/>
        <charset val="186"/>
      </rPr>
      <t>2023-03-13</t>
    </r>
    <r>
      <rPr>
        <sz val="10"/>
        <color theme="1"/>
        <rFont val="Times New Roman"/>
        <family val="1"/>
        <charset val="186"/>
      </rPr>
      <t xml:space="preserve">    </t>
    </r>
    <r>
      <rPr>
        <b/>
        <sz val="10"/>
        <color theme="1"/>
        <rFont val="Times New Roman"/>
        <family val="1"/>
        <charset val="186"/>
      </rPr>
      <t>VŠĮ "Mėlyna ir Geltona"</t>
    </r>
    <r>
      <rPr>
        <sz val="10"/>
        <color theme="1"/>
        <rFont val="Times New Roman"/>
        <family val="1"/>
        <charset val="186"/>
      </rPr>
      <t>;  Perdavimo aktas         2023-03-10 d. Nr. 9-1584</t>
    </r>
  </si>
  <si>
    <t>Rinkinys IFAK su dėklu</t>
  </si>
  <si>
    <t>Turniketas CAT Gen7</t>
  </si>
  <si>
    <t>Neštuvai Foxtrot Litter Carrier</t>
  </si>
  <si>
    <t>Taktinė gelbėtojo/ paramediko kuprinė (užpildyta)</t>
  </si>
  <si>
    <t>Kompasas Silva Ranger S</t>
  </si>
  <si>
    <t>Daugiafunkcinis įrankis LEATHERMAN Wave+</t>
  </si>
  <si>
    <t>Kuprinė TT Base Pack 52 žalia</t>
  </si>
  <si>
    <t>Prožektorius Streamlight Sidewinter Stalk</t>
  </si>
  <si>
    <t>9.</t>
  </si>
  <si>
    <t>Kelnės UF PRO „COMBAT STRIKER HT“(ruda-pilkos); Dydis 30/30</t>
  </si>
  <si>
    <t>10.</t>
  </si>
  <si>
    <t>Kelnės UF PRO „COMBAT STRIKER HT“(ruda-pilkos); Dydis 33/32</t>
  </si>
  <si>
    <t>11.</t>
  </si>
  <si>
    <t>Kelnės UF PRO „COMBAT STRIKER HT“(ruda-pilkos); Dydis 32/36</t>
  </si>
  <si>
    <t>12.</t>
  </si>
  <si>
    <t>Kelnės UF PRO „COMBAT STRIKER HT“(ruda-pilkos); Dydis 34/34</t>
  </si>
  <si>
    <t>13.</t>
  </si>
  <si>
    <t>Kelnės UF PRO „COMBAT STRIKER HT“(ruda-pilkos); Dydis 34/36</t>
  </si>
  <si>
    <t>14.</t>
  </si>
  <si>
    <t>Kelnės UF PRO „COMBAT STRIKER HT“(ruda-pilkos); Dydis 36/30</t>
  </si>
  <si>
    <t>15.</t>
  </si>
  <si>
    <t>Kelnės UF PRO „COMBAT STRIKER HT“(ruda-pilkos); Dydis 36/36</t>
  </si>
  <si>
    <t>16.</t>
  </si>
  <si>
    <t>Marškiniai UF PRO STRIKER XTGEN.2 (ruda-pilkos);Dydis M</t>
  </si>
  <si>
    <t>17.</t>
  </si>
  <si>
    <t>Marškiniai UF PRO STRIKER XTGEN.2 (ruda-pilkos);Dydis L</t>
  </si>
  <si>
    <t>18.</t>
  </si>
  <si>
    <t>Marškiniai UF PRO STRIKER XTGEN.2 (ruda-pilkos);Dydis XL</t>
  </si>
  <si>
    <t>19.</t>
  </si>
  <si>
    <t>Marškiniai UF PRO STRIKER XTGEN.2 (ruda-pilkos);Dydis 2XL</t>
  </si>
  <si>
    <t>20.</t>
  </si>
  <si>
    <t>Kelių apsaugos UF PRO „SOLID“</t>
  </si>
  <si>
    <t>21.</t>
  </si>
  <si>
    <t>Kelių apsaugos UF PRO „3D Cushion“</t>
  </si>
  <si>
    <t>22.</t>
  </si>
  <si>
    <t>Kelių apsaugos UF PRO „3D Impact“</t>
  </si>
  <si>
    <t>23.</t>
  </si>
  <si>
    <t>Alkūnių apsaugos UF PRO „FLEX SAS TEC“</t>
  </si>
  <si>
    <t>24.</t>
  </si>
  <si>
    <t>Alkūnių apsaugos UF PRO „FLEX SOFT“</t>
  </si>
  <si>
    <t>25.</t>
  </si>
  <si>
    <t>Šviečianti lazdelė Mil-Tec 10 x 150 mėlyna</t>
  </si>
  <si>
    <t>26.</t>
  </si>
  <si>
    <t>Šviečianti lazdelė Mil-Tec 10 x 150 raudona</t>
  </si>
  <si>
    <t>27.</t>
  </si>
  <si>
    <t>Šviečianti lazdelė Mil-Tec 10 x 150 žalia</t>
  </si>
  <si>
    <t>28.</t>
  </si>
  <si>
    <t>Pirštinės MECHANIX M-PACT rudos L</t>
  </si>
  <si>
    <t>29.</t>
  </si>
  <si>
    <t>Pirštinės MECHANIX M-PACT rudos XL</t>
  </si>
  <si>
    <t>30.</t>
  </si>
  <si>
    <t>Pirštinės MECHANIX M-PACT rudos XXL</t>
  </si>
  <si>
    <t>31.</t>
  </si>
  <si>
    <t>Pirštinės MECHANIX Coldwork Windshell L</t>
  </si>
  <si>
    <t>32.</t>
  </si>
  <si>
    <t>Pirštinės MECHANIX Coldwork Windshell XL</t>
  </si>
  <si>
    <t>33.</t>
  </si>
  <si>
    <t>Pirštinės MECHANIX Coldwork Windshell XXL</t>
  </si>
  <si>
    <t>34.</t>
  </si>
  <si>
    <t>Pirštinės MECHANIX SUB20 REALTREE XL</t>
  </si>
  <si>
    <t>35.</t>
  </si>
  <si>
    <t>Kuprinė Camelback ThermoBack 3L coyote</t>
  </si>
  <si>
    <t>36.</t>
  </si>
  <si>
    <t>Kuprinė Camelback ThermoBack 3L multicam</t>
  </si>
  <si>
    <t>37.</t>
  </si>
  <si>
    <t>Kuprinė Camelback ThermoBack 3L short multicam</t>
  </si>
  <si>
    <t>38.</t>
  </si>
  <si>
    <t>Užvalkalas ant šalmo Direct action coyote brown</t>
  </si>
  <si>
    <t>39.</t>
  </si>
  <si>
    <t>Batai LOWA“ZEPHYR MK2 GTX MID TF“ rudi; Dydis 42,5</t>
  </si>
  <si>
    <t>pora</t>
  </si>
  <si>
    <t>40.</t>
  </si>
  <si>
    <t>Batai LOWA“ZEPHYR MK2 GTX MID TF“ coyote; Dydis 43,5</t>
  </si>
  <si>
    <t>41.</t>
  </si>
  <si>
    <t>Batai LOWA“ZEPHYR MK2 GTX MID TF“ coyote; Dydis 44</t>
  </si>
  <si>
    <t>42.</t>
  </si>
  <si>
    <t>Batai LOWA“ZEPHYR MK2 GTX MID TF“ coyote; Dydis 44,5</t>
  </si>
  <si>
    <t>43.</t>
  </si>
  <si>
    <t>Batai LOWA“ZEPHYR MK2 GTX MID TF“ coyote; Dydis 46</t>
  </si>
  <si>
    <t>44.</t>
  </si>
  <si>
    <t>Batai LOWA“ZEPHYR MK2 GTX MID TF“ coyote; Dydis 47</t>
  </si>
  <si>
    <t>45.</t>
  </si>
  <si>
    <t>Batai LOWA“ZEPHYR MK2 GTX MID TF“ ranger green ; Dydis 48,5</t>
  </si>
  <si>
    <t>46.</t>
  </si>
  <si>
    <t>Batai LOWA“ZEPHYR MK2 GTX MID TF“ ranger green ; Dydis 42,5</t>
  </si>
  <si>
    <t>47.</t>
  </si>
  <si>
    <t>Batai LOWA“ZEPHYR MK2 GTX MID TF“ ranger green ; Dydis 46</t>
  </si>
  <si>
    <t>48.</t>
  </si>
  <si>
    <t>Batai LOWA“ZEPHYR MK2 GTX MID TF“ juodi; Dydis 45</t>
  </si>
  <si>
    <t>49.</t>
  </si>
  <si>
    <t>Batai LOWA“Z-8S GTX C“ coyote; Dydis 45</t>
  </si>
  <si>
    <t>50.</t>
  </si>
  <si>
    <t>Batai LOWA“Z-8S GTX C“ rudi ; Dydis 45</t>
  </si>
  <si>
    <t>51.</t>
  </si>
  <si>
    <t xml:space="preserve">Kelnės UF PRO STRIKER XT Gen.3 (ruda-pilkos);Dydis 32/36 </t>
  </si>
  <si>
    <t>52.</t>
  </si>
  <si>
    <t>Kelnės UF PRO STRIKER XT Gen.3 (ruda-pilkos);Dydis 34/32</t>
  </si>
  <si>
    <t>53.</t>
  </si>
  <si>
    <t>Kelnės UF PRO STRIKER XT Gen.3 (ruda-pilkos);Dydis 34/34</t>
  </si>
  <si>
    <t>54.</t>
  </si>
  <si>
    <t>Kelnės UF PRO STRIKER XT Gen.3 (ruda-pilkos);Dydis 34/36</t>
  </si>
  <si>
    <t>55.</t>
  </si>
  <si>
    <t>Kelnės UF PRO STRIKER XT Gen.2 (ruda-pilkos);Dydis 34/36</t>
  </si>
  <si>
    <r>
      <rPr>
        <b/>
        <sz val="10"/>
        <color theme="1"/>
        <rFont val="Times New Roman"/>
        <family val="1"/>
        <charset val="186"/>
      </rPr>
      <t>Įvertinimo aktas 9-1637</t>
    </r>
    <r>
      <rPr>
        <sz val="10"/>
        <color theme="1"/>
        <rFont val="Times New Roman"/>
        <family val="1"/>
        <charset val="186"/>
      </rPr>
      <t xml:space="preserve">; </t>
    </r>
    <r>
      <rPr>
        <b/>
        <sz val="10"/>
        <color theme="1"/>
        <rFont val="Times New Roman"/>
        <family val="1"/>
        <charset val="186"/>
      </rPr>
      <t>2023-03-13</t>
    </r>
    <r>
      <rPr>
        <sz val="10"/>
        <color theme="1"/>
        <rFont val="Times New Roman"/>
        <family val="1"/>
        <charset val="186"/>
      </rPr>
      <t xml:space="preserve"> gauta iš ŽIV ir AIDS "Demerta"; perdavimo aktas 2022-03-10 d. Nr. 9-1586; </t>
    </r>
  </si>
  <si>
    <r>
      <rPr>
        <b/>
        <sz val="10"/>
        <color theme="1"/>
        <rFont val="Times New Roman"/>
        <family val="1"/>
        <charset val="186"/>
      </rPr>
      <t>Įvertinimo aktas 9-3307</t>
    </r>
    <r>
      <rPr>
        <sz val="10"/>
        <color theme="1"/>
        <rFont val="Times New Roman"/>
        <family val="1"/>
        <charset val="186"/>
      </rPr>
      <t xml:space="preserve">;         </t>
    </r>
    <r>
      <rPr>
        <b/>
        <sz val="10"/>
        <color theme="1"/>
        <rFont val="Times New Roman"/>
        <family val="1"/>
        <charset val="186"/>
      </rPr>
      <t>2023-05-19</t>
    </r>
    <r>
      <rPr>
        <sz val="10"/>
        <color theme="1"/>
        <rFont val="Times New Roman"/>
        <family val="1"/>
        <charset val="186"/>
      </rPr>
      <t xml:space="preserve"> gauta iš A. Diksa;     sut. 2023-05-11 ; Nr. 21-16-639; perdavimo aktas 2023-05-11 d. Nr. 9-3102; </t>
    </r>
  </si>
  <si>
    <t>Belgų aviganių (malinua) veislės šuo vardu ORION DEGANTIS KRAUJAS (patinas, rusvas su juoda kauke spalvos, gimęs 2019-09-20, identifikavimo Nr. 982126057267543, kliniškai sveikas).</t>
  </si>
  <si>
    <r>
      <rPr>
        <b/>
        <sz val="10"/>
        <color theme="1"/>
        <rFont val="Times New Roman"/>
        <family val="1"/>
        <charset val="186"/>
      </rPr>
      <t>Įvertinimo aktas 9-3308</t>
    </r>
    <r>
      <rPr>
        <sz val="10"/>
        <color theme="1"/>
        <rFont val="Times New Roman"/>
        <family val="1"/>
        <charset val="186"/>
      </rPr>
      <t xml:space="preserve">; </t>
    </r>
    <r>
      <rPr>
        <b/>
        <sz val="10"/>
        <color theme="1"/>
        <rFont val="Times New Roman"/>
        <family val="1"/>
        <charset val="186"/>
      </rPr>
      <t>2023-05-19</t>
    </r>
    <r>
      <rPr>
        <sz val="10"/>
        <color theme="1"/>
        <rFont val="Times New Roman"/>
        <family val="1"/>
        <charset val="186"/>
      </rPr>
      <t xml:space="preserve"> gauta iš L. Zaliauskienė;     sut. 2023-05-15 ; Nr. 21-16-646; perdavimo aktas 2023-05-15/18 d. Nr. 9-3261; </t>
    </r>
  </si>
  <si>
    <t>Mudis (mudi) veislės šuo vardu TECHNO SU GERA NUOTAIKA (patinas,  juodos spalvos, gimęs 2018-06-04, identifikavimo Nr. 900182001573815, kliniškai sveikas).</t>
  </si>
  <si>
    <r>
      <rPr>
        <b/>
        <sz val="10"/>
        <color theme="1"/>
        <rFont val="Times New Roman"/>
        <family val="1"/>
        <charset val="186"/>
      </rPr>
      <t>Įvertinimo aktas 9-3897</t>
    </r>
    <r>
      <rPr>
        <sz val="10"/>
        <color theme="1"/>
        <rFont val="Times New Roman"/>
        <family val="1"/>
        <charset val="186"/>
      </rPr>
      <t xml:space="preserve">;         </t>
    </r>
    <r>
      <rPr>
        <b/>
        <sz val="10"/>
        <color theme="1"/>
        <rFont val="Times New Roman"/>
        <family val="1"/>
        <charset val="186"/>
      </rPr>
      <t>2023-06-13</t>
    </r>
    <r>
      <rPr>
        <sz val="10"/>
        <color theme="1"/>
        <rFont val="Times New Roman"/>
        <family val="1"/>
        <charset val="186"/>
      </rPr>
      <t xml:space="preserve"> gauta iš V. Liorančas;     sut. 2023-05-24 ; Nr. 21-16-754; perdavimo aktas 2023-06-09 d. Nr. 9-3835; </t>
    </r>
  </si>
  <si>
    <t>Belgų aviganė/mišrūnė, patelė vardu MOKA,  ruda su juoda kauke, gimusi  2023-02-19, identifikavimo Nr. 992000002463693, kliniškai sveika).</t>
  </si>
  <si>
    <r>
      <rPr>
        <b/>
        <sz val="10"/>
        <color theme="1"/>
        <rFont val="Times New Roman"/>
        <family val="1"/>
        <charset val="186"/>
      </rPr>
      <t>Įvertinimo aktas 9-4277</t>
    </r>
    <r>
      <rPr>
        <sz val="10"/>
        <color theme="1"/>
        <rFont val="Times New Roman"/>
        <family val="1"/>
        <charset val="186"/>
      </rPr>
      <t xml:space="preserve">;         </t>
    </r>
    <r>
      <rPr>
        <b/>
        <sz val="10"/>
        <color theme="1"/>
        <rFont val="Times New Roman"/>
        <family val="1"/>
        <charset val="186"/>
      </rPr>
      <t>2023-06-26</t>
    </r>
    <r>
      <rPr>
        <sz val="10"/>
        <color theme="1"/>
        <rFont val="Times New Roman"/>
        <family val="1"/>
        <charset val="186"/>
      </rPr>
      <t xml:space="preserve"> gauta iš V.Lukošius;  perdavimo aktas 2023-06-09 d. Nr. 9-3838; </t>
    </r>
  </si>
  <si>
    <t xml:space="preserve"> Ivy saulės vilkas, vokiečių aviganių veislės patelė juodos su ruda spalvos,gim.2023-04-14 (sutartis</t>
  </si>
  <si>
    <r>
      <rPr>
        <b/>
        <sz val="10"/>
        <color theme="1"/>
        <rFont val="Times New Roman"/>
        <family val="1"/>
        <charset val="186"/>
      </rPr>
      <t>Įvertinimo aktas 9-4860</t>
    </r>
    <r>
      <rPr>
        <sz val="10"/>
        <color theme="1"/>
        <rFont val="Times New Roman"/>
        <family val="1"/>
        <charset val="186"/>
      </rPr>
      <t xml:space="preserve">; </t>
    </r>
    <r>
      <rPr>
        <b/>
        <sz val="10"/>
        <color theme="1"/>
        <rFont val="Times New Roman"/>
        <family val="1"/>
        <charset val="186"/>
      </rPr>
      <t>2023-07-20</t>
    </r>
    <r>
      <rPr>
        <sz val="10"/>
        <color theme="1"/>
        <rFont val="Times New Roman"/>
        <family val="1"/>
        <charset val="186"/>
      </rPr>
      <t xml:space="preserve"> gauta iš ŽIV ir AIDS "Demerta"; perdavimo aktas 2023-07-17 d. Nr. 9-4768; </t>
    </r>
  </si>
  <si>
    <t>Greitieji HBV testai</t>
  </si>
  <si>
    <r>
      <rPr>
        <b/>
        <sz val="10"/>
        <color theme="1"/>
        <rFont val="Times New Roman"/>
        <family val="1"/>
        <charset val="186"/>
      </rPr>
      <t>Įvertinimo aktas 9-5120</t>
    </r>
    <r>
      <rPr>
        <sz val="10"/>
        <color theme="1"/>
        <rFont val="Times New Roman"/>
        <family val="1"/>
        <charset val="186"/>
      </rPr>
      <t xml:space="preserve">; </t>
    </r>
    <r>
      <rPr>
        <b/>
        <sz val="10"/>
        <color theme="1"/>
        <rFont val="Times New Roman"/>
        <family val="1"/>
        <charset val="186"/>
      </rPr>
      <t>2023-08-01</t>
    </r>
    <r>
      <rPr>
        <sz val="10"/>
        <color theme="1"/>
        <rFont val="Times New Roman"/>
        <family val="1"/>
        <charset val="186"/>
      </rPr>
      <t xml:space="preserve"> gauta iš ŽIV ir AIDS "Demerta"; perdavimo aktas 2023-07-27 d. Nr. 9-5023; </t>
    </r>
  </si>
  <si>
    <t>Greitieji ŽIV 1/2  testai</t>
  </si>
  <si>
    <r>
      <rPr>
        <b/>
        <sz val="10"/>
        <color theme="1"/>
        <rFont val="Times New Roman"/>
        <family val="1"/>
        <charset val="186"/>
      </rPr>
      <t>Įvertinimo aktas 9-7558</t>
    </r>
    <r>
      <rPr>
        <sz val="10"/>
        <color theme="1"/>
        <rFont val="Times New Roman"/>
        <family val="1"/>
        <charset val="186"/>
      </rPr>
      <t xml:space="preserve">; 2023-10-31 gauta iš ŽIV ir AIDS "Demerta"; perdavimo aktas 2023-10-23 d. Nr. 9-7186; </t>
    </r>
  </si>
  <si>
    <r>
      <rPr>
        <b/>
        <sz val="10"/>
        <color theme="1"/>
        <rFont val="Times New Roman"/>
        <family val="1"/>
        <charset val="186"/>
      </rPr>
      <t>Įvertinimo aktas 9-7793</t>
    </r>
    <r>
      <rPr>
        <sz val="10"/>
        <color theme="1"/>
        <rFont val="Times New Roman"/>
        <family val="1"/>
        <charset val="186"/>
      </rPr>
      <t xml:space="preserve">;         </t>
    </r>
    <r>
      <rPr>
        <b/>
        <sz val="10"/>
        <color theme="1"/>
        <rFont val="Times New Roman"/>
        <family val="1"/>
        <charset val="186"/>
      </rPr>
      <t>2023-11-08</t>
    </r>
    <r>
      <rPr>
        <sz val="10"/>
        <color theme="1"/>
        <rFont val="Times New Roman"/>
        <family val="1"/>
        <charset val="186"/>
      </rPr>
      <t xml:space="preserve"> gauta iš Eglė Ragauskaitė;     sut. 2023-11-07 ; Nr. 21-16-15614; perdavimo aktas 2023-11-08 d. Nr. 9-7703; </t>
    </r>
  </si>
  <si>
    <t>Vokiečių aviganių veislės šuo vardu DAGSS OD ROUBENKY  (patinas,  pilkos spalvos, gimęs  2020-07-28, identifikavimo Nr. 203098100495379, kliniškai sveikas).</t>
  </si>
  <si>
    <r>
      <t>Įvertinimo aktas</t>
    </r>
    <r>
      <rPr>
        <b/>
        <sz val="10"/>
        <color theme="1"/>
        <rFont val="Times New Roman"/>
        <family val="1"/>
        <charset val="186"/>
      </rPr>
      <t xml:space="preserve"> 9-8517</t>
    </r>
    <r>
      <rPr>
        <sz val="10"/>
        <color theme="1"/>
        <rFont val="Times New Roman"/>
        <family val="1"/>
        <charset val="186"/>
      </rPr>
      <t xml:space="preserve"> ;         </t>
    </r>
    <r>
      <rPr>
        <b/>
        <sz val="10"/>
        <color theme="1"/>
        <rFont val="Times New Roman"/>
        <family val="1"/>
        <charset val="186"/>
      </rPr>
      <t>2023-12-06</t>
    </r>
    <r>
      <rPr>
        <sz val="10"/>
        <color theme="1"/>
        <rFont val="Times New Roman"/>
        <family val="1"/>
        <charset val="186"/>
      </rPr>
      <t xml:space="preserve">    VŠĮ "Mėlyna ir Geltona";  Perdavimo aktas   2023-11-30 d. Nr. 9-8407</t>
    </r>
  </si>
  <si>
    <t>Dronas „DJI Mavic 3 fly more combo“;  DRON000007</t>
  </si>
  <si>
    <t>Nešiojama įkrovimo stotis  „Ecoflow River 2 Max“; ELRI000049</t>
  </si>
  <si>
    <t>Nešiojama įkrovimo stotis „Ecoflow River 2 Pro“; ELRI000050</t>
  </si>
  <si>
    <t>Žiūronai „Steiner Higthunter H35“; OPTI000057</t>
  </si>
  <si>
    <t xml:space="preserve">Gauta parama iš fizinių ir juridinių  asmenų už 2023 metus - 3323 vnt, suma - 152904,45 Eur </t>
  </si>
  <si>
    <t xml:space="preserve">Gauta parama iš fizinių ir juridinių  asmenų už 2023 metus </t>
  </si>
  <si>
    <t>Suvestinė dėl GAUTOS PARAMOS   iš fizinių bei juridinių asmenų už 2024 metus</t>
  </si>
  <si>
    <r>
      <rPr>
        <b/>
        <sz val="10"/>
        <color theme="1"/>
        <rFont val="Times New Roman"/>
        <family val="1"/>
        <charset val="186"/>
      </rPr>
      <t>Įvertinimo aktas 9-510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2024-01-23</t>
    </r>
    <r>
      <rPr>
        <sz val="10"/>
        <color theme="1"/>
        <rFont val="Times New Roman"/>
        <family val="1"/>
        <charset val="186"/>
      </rPr>
      <t xml:space="preserve"> gauta iš ŽIV ir AIDS "Demerta"; sut. 2022-11-23; Nr. 21-16-1813; perdavimo aktas 2024-01-5d. Nr. 9-322; </t>
    </r>
  </si>
  <si>
    <r>
      <t>Protokolas            2024-01-24             Nr.</t>
    </r>
    <r>
      <rPr>
        <b/>
        <sz val="10"/>
        <color theme="1"/>
        <rFont val="Times New Roman"/>
        <family val="1"/>
        <charset val="186"/>
      </rPr>
      <t xml:space="preserve"> 87-46</t>
    </r>
  </si>
  <si>
    <r>
      <rPr>
        <b/>
        <sz val="10"/>
        <color theme="1"/>
        <rFont val="Times New Roman"/>
        <family val="1"/>
        <charset val="186"/>
      </rPr>
      <t>Įvertinimo aktas</t>
    </r>
    <r>
      <rPr>
        <sz val="10"/>
        <color theme="1"/>
        <rFont val="Times New Roman"/>
        <family val="1"/>
        <charset val="186"/>
      </rPr>
      <t xml:space="preserve"> </t>
    </r>
    <r>
      <rPr>
        <b/>
        <sz val="10"/>
        <color theme="1"/>
        <rFont val="Times New Roman"/>
        <family val="1"/>
        <charset val="186"/>
      </rPr>
      <t>9-1845;2024-03-19</t>
    </r>
    <r>
      <rPr>
        <sz val="10"/>
        <color theme="1"/>
        <rFont val="Times New Roman"/>
        <family val="1"/>
        <charset val="186"/>
      </rPr>
      <t xml:space="preserve">; UAB "Varėnos pienelis",paramos gavimo data- 2024-03-08d.              </t>
    </r>
  </si>
  <si>
    <t xml:space="preserve">Varškytės desertas „Varėnos“ vafliniame ragelyje vanilės skonio 39 g. </t>
  </si>
  <si>
    <r>
      <t xml:space="preserve">Protokolas           2024-03-19               Nr. </t>
    </r>
    <r>
      <rPr>
        <b/>
        <sz val="10"/>
        <color theme="1"/>
        <rFont val="Times New Roman"/>
        <family val="1"/>
        <charset val="186"/>
      </rPr>
      <t>87-164</t>
    </r>
  </si>
  <si>
    <t xml:space="preserve">Glaistytas varškės sūrelis „Varėna“ padengtas pienišku glaistu su kokosu  </t>
  </si>
  <si>
    <t xml:space="preserve">24 % riebumo  40 g.  </t>
  </si>
  <si>
    <t xml:space="preserve">Glaistytas varškės sūrelis „Varėna“ padengtas apelsininiu glaistu  24,2 % riebumo  40 g.  </t>
  </si>
  <si>
    <t xml:space="preserve">Sviestas iš grietinėlės </t>
  </si>
  <si>
    <t>kg</t>
  </si>
  <si>
    <r>
      <rPr>
        <b/>
        <sz val="10"/>
        <color theme="1"/>
        <rFont val="Times New Roman"/>
        <family val="1"/>
        <charset val="186"/>
      </rPr>
      <t>Įvertinimo aktas 9-3806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2024-05-28</t>
    </r>
    <r>
      <rPr>
        <sz val="10"/>
        <color theme="1"/>
        <rFont val="Times New Roman"/>
        <family val="1"/>
        <charset val="186"/>
      </rPr>
      <t xml:space="preserve"> gauta iš ŽIV ir AIDS "Demerta"; sut. 2022-11-23; Nr. 21-16-1813; perdavimo aktas 2024-05-15d. Nr. 9-3437 </t>
    </r>
  </si>
  <si>
    <r>
      <t>Protokolas            2024-05-28            Nr.</t>
    </r>
    <r>
      <rPr>
        <b/>
        <sz val="10"/>
        <color theme="1"/>
        <rFont val="Times New Roman"/>
        <family val="1"/>
        <charset val="186"/>
      </rPr>
      <t xml:space="preserve"> 87-373</t>
    </r>
  </si>
  <si>
    <t>Greitieji HBV  testai</t>
  </si>
  <si>
    <r>
      <rPr>
        <b/>
        <sz val="10"/>
        <color theme="1"/>
        <rFont val="Times New Roman"/>
        <family val="1"/>
        <charset val="186"/>
      </rPr>
      <t>Įvertinimo aktas 9-6098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2024-08-20</t>
    </r>
    <r>
      <rPr>
        <sz val="10"/>
        <color theme="1"/>
        <rFont val="Times New Roman"/>
        <family val="1"/>
        <charset val="186"/>
      </rPr>
      <t xml:space="preserve"> gauta iš ŽIV ir AIDS "Demerta"; sut. 2022-11-23; Nr. 21-16-1813; perdavimo aktas 2024-08-08 d. Nr. 9-5891</t>
    </r>
  </si>
  <si>
    <r>
      <t>Protokolas            2024-08-21            Nr.</t>
    </r>
    <r>
      <rPr>
        <b/>
        <sz val="10"/>
        <color theme="1"/>
        <rFont val="Times New Roman"/>
        <family val="1"/>
        <charset val="186"/>
      </rPr>
      <t xml:space="preserve"> 87-561</t>
    </r>
  </si>
  <si>
    <t>Greitieji HCV  testai</t>
  </si>
  <si>
    <t xml:space="preserve">Prezervatyvai </t>
  </si>
  <si>
    <r>
      <rPr>
        <b/>
        <sz val="10"/>
        <color theme="1"/>
        <rFont val="Times New Roman"/>
        <family val="1"/>
        <charset val="186"/>
      </rPr>
      <t>Įvertinimo aktas 9-9577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2024-12-16</t>
    </r>
    <r>
      <rPr>
        <sz val="10"/>
        <color theme="1"/>
        <rFont val="Times New Roman"/>
        <family val="1"/>
        <charset val="186"/>
      </rPr>
      <t xml:space="preserve"> gauta iš ŽIV ir AIDS "Demerta"; sut. 2022-11-23; Nr. 21-16-1813; perdavimo aktas 2024-08-08 d. Nr. 9-5891</t>
    </r>
  </si>
  <si>
    <r>
      <t>Protokolas               2024-12-19              Nr.</t>
    </r>
    <r>
      <rPr>
        <b/>
        <sz val="10"/>
        <color theme="1"/>
        <rFont val="Times New Roman"/>
        <family val="1"/>
        <charset val="186"/>
      </rPr>
      <t xml:space="preserve"> 87-822</t>
    </r>
  </si>
  <si>
    <r>
      <rPr>
        <b/>
        <sz val="10"/>
        <color theme="1"/>
        <rFont val="Times New Roman"/>
        <family val="1"/>
        <charset val="186"/>
      </rPr>
      <t>Įvertinimo aktas 9-9938</t>
    </r>
    <r>
      <rPr>
        <sz val="10"/>
        <color theme="1"/>
        <rFont val="Times New Roman"/>
        <family val="1"/>
        <charset val="186"/>
      </rPr>
      <t xml:space="preserve">;         </t>
    </r>
    <r>
      <rPr>
        <b/>
        <sz val="10"/>
        <color theme="1"/>
        <rFont val="Times New Roman"/>
        <family val="1"/>
        <charset val="186"/>
      </rPr>
      <t>2024-12-27</t>
    </r>
    <r>
      <rPr>
        <sz val="10"/>
        <color theme="1"/>
        <rFont val="Times New Roman"/>
        <family val="1"/>
        <charset val="186"/>
      </rPr>
      <t xml:space="preserve"> gauta iš Džeraldas Striaupis;     sut. 2024-12-11 ; Nr. 21-16-1717; perdavimo aktas 2024-12-12 d. Nr. 9-9513</t>
    </r>
  </si>
  <si>
    <t>Vokiečių aviganis ANTIKA DVARO SARGYBA,patelė pilkos sp.gim.2024-10-19</t>
  </si>
  <si>
    <r>
      <t xml:space="preserve">Protokolas           2024-12-30             Nr. </t>
    </r>
    <r>
      <rPr>
        <b/>
        <sz val="10"/>
        <color theme="1"/>
        <rFont val="Times New Roman"/>
        <family val="1"/>
        <charset val="186"/>
      </rPr>
      <t>87-850</t>
    </r>
  </si>
  <si>
    <t xml:space="preserve">Gauta parama iš fizinių ir juridinių  asmenų už 2024 metus - 2402 vnt, suma - 2874,68 Eur </t>
  </si>
  <si>
    <r>
      <rPr>
        <b/>
        <sz val="10"/>
        <color theme="1"/>
        <rFont val="Times New Roman"/>
        <family val="1"/>
        <charset val="186"/>
      </rPr>
      <t>Įvertinimo aktas 9-1714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2025-03-03</t>
    </r>
    <r>
      <rPr>
        <sz val="10"/>
        <color theme="1"/>
        <rFont val="Times New Roman"/>
        <family val="1"/>
        <charset val="186"/>
      </rPr>
      <t xml:space="preserve"> gauta iš UAB Veta"; sut. 2025-02-26; Nr. 21-16-287; perdavimo aktas 2025-02-27 d. Nr. 9-1584</t>
    </r>
  </si>
  <si>
    <t>Sausas pašaras šunims,,F10 ACTIVE LINE Puppy Condro''</t>
  </si>
  <si>
    <r>
      <t>Protokolas            2025-03-12             Nr.</t>
    </r>
    <r>
      <rPr>
        <b/>
        <sz val="10"/>
        <color theme="1"/>
        <rFont val="Times New Roman"/>
        <family val="1"/>
        <charset val="186"/>
      </rPr>
      <t xml:space="preserve"> 87-137</t>
    </r>
  </si>
  <si>
    <r>
      <rPr>
        <b/>
        <sz val="10"/>
        <color theme="1"/>
        <rFont val="Times New Roman"/>
        <family val="1"/>
        <charset val="186"/>
      </rPr>
      <t>Įvertinimo aktas 9-2261</t>
    </r>
    <r>
      <rPr>
        <sz val="10"/>
        <color theme="1"/>
        <rFont val="Times New Roman"/>
        <family val="1"/>
        <charset val="186"/>
      </rPr>
      <t xml:space="preserve">;   </t>
    </r>
    <r>
      <rPr>
        <b/>
        <sz val="10"/>
        <color theme="1"/>
        <rFont val="Times New Roman"/>
        <family val="1"/>
        <charset val="186"/>
      </rPr>
      <t>2025-03-21</t>
    </r>
    <r>
      <rPr>
        <sz val="10"/>
        <color theme="1"/>
        <rFont val="Times New Roman"/>
        <family val="1"/>
        <charset val="186"/>
      </rPr>
      <t xml:space="preserve"> gauta iš UAB Varėnos pienelis"; 2025-03-07 perdavimo aktas Nr.VP724544 bei 2025-03-10 d. perdavimo aktas Nr.VP724608</t>
    </r>
  </si>
  <si>
    <t>Sūrelis (eksperimentinis)</t>
  </si>
  <si>
    <r>
      <t xml:space="preserve">Protokolas            2025-03-25             Nr. </t>
    </r>
    <r>
      <rPr>
        <b/>
        <sz val="10"/>
        <color theme="1"/>
        <rFont val="Times New Roman"/>
        <family val="1"/>
        <charset val="186"/>
      </rPr>
      <t>87-165</t>
    </r>
  </si>
  <si>
    <t xml:space="preserve">Glaistytas varškės sūrelis „Varėna“ padengtas pienišku glaistu su smulkintais lazdyno riešutais 24 %  riebumo  40 g.  </t>
  </si>
  <si>
    <t xml:space="preserve">Glaistytas varškės sūrelis „Varėna“ padengtas baltu aviečių skonio glaistu  24,2 % riebumo  40 g.  </t>
  </si>
  <si>
    <t xml:space="preserve">Glaistytas varškės sūrelis „Varėna“ padengtas pienišku glaistu su kokosu  24 % riebumo  40 g.  </t>
  </si>
  <si>
    <t xml:space="preserve">Glaistytas varškės sūrelis „Varėna“ padengtas apelsino glaistu  24,2 % riebumo  40 g.  </t>
  </si>
  <si>
    <t xml:space="preserve">Varškės lazdelės „Aistė“ vanilės skonio, kakavos glaiste  6 x 35 g. </t>
  </si>
  <si>
    <t xml:space="preserve">Varškės lazdelės „Aistė“ karamelinio skonio, karameliniame glaiste  6 x 35 g. </t>
  </si>
  <si>
    <r>
      <rPr>
        <b/>
        <sz val="10"/>
        <color theme="1"/>
        <rFont val="Times New Roman"/>
        <family val="1"/>
        <charset val="186"/>
      </rPr>
      <t>Įvertinimo aktas 9-4287; 2025-06-03</t>
    </r>
    <r>
      <rPr>
        <sz val="10"/>
        <color theme="1"/>
        <rFont val="Times New Roman"/>
        <family val="1"/>
        <charset val="186"/>
      </rPr>
      <t>; gauta iš UAB :Varėnos pienelis"perdavimo aktai 2025-05-02 Nr. VP726939; VP726974</t>
    </r>
  </si>
  <si>
    <r>
      <t xml:space="preserve">Protokolas            2025-06-05            Nr. </t>
    </r>
    <r>
      <rPr>
        <b/>
        <sz val="10"/>
        <color theme="1"/>
        <rFont val="Times New Roman"/>
        <family val="1"/>
        <charset val="186"/>
      </rPr>
      <t>87-347</t>
    </r>
  </si>
  <si>
    <t>Natūralus sūrelis "MIXAS"</t>
  </si>
  <si>
    <t>Rūkyta sūrio kasytė. „Aistė“ 150 gr</t>
  </si>
  <si>
    <r>
      <rPr>
        <b/>
        <sz val="10"/>
        <color theme="1"/>
        <rFont val="Times New Roman"/>
        <family val="1"/>
        <charset val="186"/>
      </rPr>
      <t>Įvertinimo aktas 9-8458</t>
    </r>
    <r>
      <rPr>
        <sz val="10"/>
        <color theme="1"/>
        <rFont val="Times New Roman"/>
        <family val="1"/>
        <charset val="186"/>
      </rPr>
      <t>; 2025-10-31  gauta parama iš UAB Philip Morris Baltic; Tarnyb. 2025-10-15 Nr. 13-6933</t>
    </r>
  </si>
  <si>
    <t>Žiūronai Steiner Military 830/ binoculars</t>
  </si>
  <si>
    <r>
      <t xml:space="preserve">Protokolas            2025-11-06            Nr. </t>
    </r>
    <r>
      <rPr>
        <b/>
        <sz val="10"/>
        <color theme="1"/>
        <rFont val="Times New Roman"/>
        <family val="1"/>
        <charset val="186"/>
      </rPr>
      <t>87-699</t>
    </r>
  </si>
  <si>
    <t>Suvestinė dėl GAUTOS PARAMOS iš fizinių bei juridinių asmenų  už 2025 m.</t>
  </si>
  <si>
    <t xml:space="preserve">Gauta parama iš fizinių ir juridinių  asmenų už 2025 metus - 3318 vnt, suma -120634,54 Eur </t>
  </si>
  <si>
    <t xml:space="preserve">Bendrai gauta paramos- 9043 vnt, suma  276413,67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</si>
</sst>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vertical="justify" wrapText="1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6" fillId="0" borderId="0" xfId="0" applyFont="1"/>
    <xf numFmtId="2" fontId="2" fillId="2" borderId="3" xfId="0" applyNumberFormat="1" applyFont="1" applyFill="1" applyBorder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0" fontId="2" fillId="0" borderId="0" xfId="0" applyFont="1" applyAlignment="1">
      <alignment vertical="center"/>
    </xf>
    <xf numFmtId="2" fontId="3" fillId="3" borderId="3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justify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justify" wrapText="1"/>
    </xf>
    <xf numFmtId="0" fontId="2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left" vertical="justify" wrapText="1"/>
    </xf>
    <xf numFmtId="0" fontId="3" fillId="2" borderId="3" xfId="0" applyFont="1" applyFill="1" applyBorder="1"/>
    <xf numFmtId="1" fontId="3" fillId="3" borderId="3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 vertical="justify" wrapText="1"/>
    </xf>
    <xf numFmtId="49" fontId="2" fillId="0" borderId="3" xfId="0" applyNumberFormat="1" applyFont="1" applyBorder="1" applyAlignment="1">
      <alignment vertical="justify" wrapText="1"/>
    </xf>
    <xf numFmtId="49" fontId="2" fillId="0" borderId="2" xfId="0" applyNumberFormat="1" applyFont="1" applyBorder="1" applyAlignment="1">
      <alignment vertical="justify" wrapText="1"/>
    </xf>
    <xf numFmtId="0" fontId="2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justify" wrapText="1"/>
    </xf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justify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0" xfId="0" applyFont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2" fillId="0" borderId="17" xfId="0" applyFont="1" applyBorder="1"/>
    <xf numFmtId="49" fontId="2" fillId="0" borderId="18" xfId="0" applyNumberFormat="1" applyFont="1" applyBorder="1" applyAlignment="1">
      <alignment vertical="center" wrapText="1"/>
    </xf>
    <xf numFmtId="0" fontId="3" fillId="3" borderId="18" xfId="0" applyFont="1" applyFill="1" applyBorder="1"/>
    <xf numFmtId="0" fontId="2" fillId="0" borderId="18" xfId="0" applyFont="1" applyBorder="1"/>
    <xf numFmtId="1" fontId="3" fillId="3" borderId="18" xfId="0" applyNumberFormat="1" applyFont="1" applyFill="1" applyBorder="1" applyAlignment="1">
      <alignment horizontal="center"/>
    </xf>
    <xf numFmtId="2" fontId="3" fillId="3" borderId="18" xfId="0" applyNumberFormat="1" applyFont="1" applyFill="1" applyBorder="1" applyAlignment="1">
      <alignment horizontal="center"/>
    </xf>
    <xf numFmtId="0" fontId="2" fillId="0" borderId="19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justify" wrapText="1"/>
    </xf>
    <xf numFmtId="49" fontId="2" fillId="0" borderId="2" xfId="0" applyNumberFormat="1" applyFont="1" applyBorder="1" applyAlignment="1">
      <alignment horizontal="left" vertical="justify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5" fillId="0" borderId="3" xfId="0" applyFont="1" applyBorder="1"/>
    <xf numFmtId="0" fontId="4" fillId="3" borderId="3" xfId="0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left" vertical="justify" wrapText="1"/>
    </xf>
    <xf numFmtId="0" fontId="5" fillId="0" borderId="3" xfId="0" applyFont="1" applyBorder="1" applyAlignment="1">
      <alignment horizontal="left" vertical="justify" wrapText="1"/>
    </xf>
    <xf numFmtId="1" fontId="4" fillId="3" borderId="3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0" fontId="7" fillId="0" borderId="3" xfId="0" applyFont="1" applyBorder="1"/>
    <xf numFmtId="2" fontId="7" fillId="4" borderId="3" xfId="0" applyNumberFormat="1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149D-7FD7-4E41-9736-EDEED2AA8A56}">
  <dimension ref="A2:I13"/>
  <sheetViews>
    <sheetView tabSelected="1" zoomScale="90" zoomScaleNormal="90" workbookViewId="0">
      <selection activeCell="D17" sqref="D17"/>
    </sheetView>
  </sheetViews>
  <sheetFormatPr defaultRowHeight="14.5" x14ac:dyDescent="0.35"/>
  <cols>
    <col min="2" max="2" width="26" customWidth="1"/>
    <col min="4" max="4" width="50.81640625" customWidth="1"/>
    <col min="5" max="5" width="13.1796875" customWidth="1"/>
    <col min="7" max="7" width="10.26953125" customWidth="1"/>
    <col min="8" max="8" width="12.81640625" customWidth="1"/>
    <col min="9" max="9" width="13.26953125" customWidth="1"/>
    <col min="10" max="10" width="11" bestFit="1" customWidth="1"/>
  </cols>
  <sheetData>
    <row r="2" spans="1:9" ht="15.5" x14ac:dyDescent="0.35">
      <c r="A2" s="20"/>
      <c r="B2" s="20"/>
      <c r="C2" s="20"/>
      <c r="D2" s="20"/>
      <c r="E2" s="6"/>
      <c r="F2" s="6"/>
      <c r="G2" s="6"/>
      <c r="H2" s="6"/>
      <c r="I2" s="1"/>
    </row>
    <row r="4" spans="1:9" ht="15.5" x14ac:dyDescent="0.35">
      <c r="A4" s="17"/>
      <c r="B4" s="17"/>
      <c r="C4" s="17"/>
      <c r="D4" s="17"/>
    </row>
    <row r="5" spans="1:9" ht="15.5" x14ac:dyDescent="0.35">
      <c r="A5" s="64"/>
      <c r="B5" s="64"/>
      <c r="C5" s="64"/>
      <c r="D5" s="64"/>
    </row>
    <row r="6" spans="1:9" ht="15.5" x14ac:dyDescent="0.35">
      <c r="A6" s="17"/>
      <c r="B6" s="17"/>
      <c r="C6" s="17"/>
      <c r="D6" s="17"/>
    </row>
    <row r="7" spans="1:9" ht="15.5" x14ac:dyDescent="0.35">
      <c r="A7" s="64" t="s">
        <v>172</v>
      </c>
      <c r="B7" s="64"/>
      <c r="C7" s="64"/>
      <c r="D7" s="64"/>
      <c r="E7" s="19"/>
      <c r="F7" s="19"/>
      <c r="G7" s="19"/>
      <c r="H7" s="19"/>
      <c r="I7" s="19"/>
    </row>
    <row r="9" spans="1:9" ht="15.5" x14ac:dyDescent="0.35">
      <c r="A9" s="64" t="s">
        <v>197</v>
      </c>
      <c r="B9" s="64"/>
      <c r="C9" s="64"/>
      <c r="D9" s="64"/>
      <c r="E9" s="5"/>
      <c r="F9" s="5"/>
      <c r="G9" s="5"/>
      <c r="H9" s="5"/>
    </row>
    <row r="11" spans="1:9" ht="15.5" x14ac:dyDescent="0.35">
      <c r="A11" s="64" t="s">
        <v>218</v>
      </c>
      <c r="B11" s="64"/>
      <c r="C11" s="64"/>
      <c r="D11" s="64"/>
    </row>
    <row r="13" spans="1:9" ht="15.5" x14ac:dyDescent="0.35">
      <c r="B13" s="65" t="s">
        <v>219</v>
      </c>
      <c r="C13" s="65"/>
      <c r="D13" s="65"/>
    </row>
  </sheetData>
  <mergeCells count="5">
    <mergeCell ref="A7:D7"/>
    <mergeCell ref="A9:D9"/>
    <mergeCell ref="A5:D5"/>
    <mergeCell ref="B13:D13"/>
    <mergeCell ref="A11:D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6AC4-8A82-4950-852B-F858352A0780}">
  <dimension ref="A1:I110"/>
  <sheetViews>
    <sheetView topLeftCell="A76" workbookViewId="0">
      <selection activeCell="B6" sqref="B6:B15"/>
    </sheetView>
  </sheetViews>
  <sheetFormatPr defaultRowHeight="14.5" x14ac:dyDescent="0.35"/>
  <cols>
    <col min="1" max="1" width="4.7265625" customWidth="1"/>
    <col min="2" max="2" width="21.81640625" customWidth="1"/>
    <col min="4" max="4" width="51.453125" customWidth="1"/>
    <col min="8" max="8" width="14.1796875" customWidth="1"/>
    <col min="9" max="9" width="17.7265625" customWidth="1"/>
  </cols>
  <sheetData>
    <row r="1" spans="1:9" x14ac:dyDescent="0.35">
      <c r="A1" s="22"/>
      <c r="B1" s="22" t="s">
        <v>25</v>
      </c>
      <c r="C1" s="22"/>
      <c r="D1" s="22"/>
      <c r="E1" s="22"/>
      <c r="F1" s="22"/>
      <c r="G1" s="22"/>
      <c r="H1" s="22"/>
      <c r="I1" s="22"/>
    </row>
    <row r="2" spans="1:9" x14ac:dyDescent="0.35">
      <c r="A2" s="22"/>
      <c r="B2" s="66" t="s">
        <v>173</v>
      </c>
      <c r="C2" s="66"/>
      <c r="D2" s="66"/>
      <c r="E2" s="66"/>
      <c r="F2" s="66"/>
      <c r="G2" s="66"/>
      <c r="H2" s="66"/>
      <c r="I2" s="22"/>
    </row>
    <row r="3" spans="1:9" x14ac:dyDescent="0.35">
      <c r="A3" s="22"/>
      <c r="B3" s="22"/>
      <c r="C3" s="21"/>
      <c r="D3" s="21"/>
      <c r="E3" s="22"/>
      <c r="F3" s="22"/>
      <c r="G3" s="22"/>
      <c r="H3" s="22"/>
      <c r="I3" s="22"/>
    </row>
    <row r="4" spans="1:9" ht="26" x14ac:dyDescent="0.35">
      <c r="A4" s="23" t="s">
        <v>26</v>
      </c>
      <c r="B4" s="24" t="s">
        <v>27</v>
      </c>
      <c r="C4" s="24" t="s">
        <v>26</v>
      </c>
      <c r="D4" s="4" t="s">
        <v>6</v>
      </c>
      <c r="E4" s="25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35">
      <c r="A5" s="23"/>
      <c r="B5" s="4"/>
      <c r="C5" s="23"/>
      <c r="D5" s="4"/>
      <c r="E5" s="4"/>
      <c r="F5" s="4"/>
      <c r="G5" s="4"/>
      <c r="H5" s="4"/>
      <c r="I5" s="9"/>
    </row>
    <row r="6" spans="1:9" x14ac:dyDescent="0.35">
      <c r="A6" s="67" t="s">
        <v>0</v>
      </c>
      <c r="B6" s="67" t="s">
        <v>28</v>
      </c>
      <c r="C6" s="68" t="s">
        <v>0</v>
      </c>
      <c r="D6" s="26" t="s">
        <v>29</v>
      </c>
      <c r="E6" s="71" t="s">
        <v>12</v>
      </c>
      <c r="F6" s="71">
        <v>5</v>
      </c>
      <c r="G6" s="74">
        <v>18150</v>
      </c>
      <c r="H6" s="74">
        <v>90750</v>
      </c>
      <c r="I6" s="68"/>
    </row>
    <row r="7" spans="1:9" x14ac:dyDescent="0.35">
      <c r="A7" s="67"/>
      <c r="B7" s="67"/>
      <c r="C7" s="69"/>
      <c r="D7" s="26" t="s">
        <v>30</v>
      </c>
      <c r="E7" s="72"/>
      <c r="F7" s="72"/>
      <c r="G7" s="75"/>
      <c r="H7" s="75"/>
      <c r="I7" s="69"/>
    </row>
    <row r="8" spans="1:9" x14ac:dyDescent="0.35">
      <c r="A8" s="67"/>
      <c r="B8" s="67"/>
      <c r="C8" s="69"/>
      <c r="D8" s="26" t="s">
        <v>31</v>
      </c>
      <c r="E8" s="72"/>
      <c r="F8" s="72"/>
      <c r="G8" s="75"/>
      <c r="H8" s="75"/>
      <c r="I8" s="69"/>
    </row>
    <row r="9" spans="1:9" x14ac:dyDescent="0.35">
      <c r="A9" s="67"/>
      <c r="B9" s="67"/>
      <c r="C9" s="69"/>
      <c r="D9" s="26" t="s">
        <v>32</v>
      </c>
      <c r="E9" s="72"/>
      <c r="F9" s="72"/>
      <c r="G9" s="75"/>
      <c r="H9" s="75"/>
      <c r="I9" s="69"/>
    </row>
    <row r="10" spans="1:9" x14ac:dyDescent="0.35">
      <c r="A10" s="67"/>
      <c r="B10" s="67"/>
      <c r="C10" s="69"/>
      <c r="D10" s="26" t="s">
        <v>33</v>
      </c>
      <c r="E10" s="72"/>
      <c r="F10" s="72"/>
      <c r="G10" s="75"/>
      <c r="H10" s="75"/>
      <c r="I10" s="69"/>
    </row>
    <row r="11" spans="1:9" x14ac:dyDescent="0.35">
      <c r="A11" s="67"/>
      <c r="B11" s="67"/>
      <c r="C11" s="69"/>
      <c r="D11" s="26" t="s">
        <v>34</v>
      </c>
      <c r="E11" s="72"/>
      <c r="F11" s="72"/>
      <c r="G11" s="75"/>
      <c r="H11" s="75"/>
      <c r="I11" s="69"/>
    </row>
    <row r="12" spans="1:9" x14ac:dyDescent="0.35">
      <c r="A12" s="67"/>
      <c r="B12" s="67"/>
      <c r="C12" s="69"/>
      <c r="D12" s="26" t="s">
        <v>35</v>
      </c>
      <c r="E12" s="72"/>
      <c r="F12" s="72"/>
      <c r="G12" s="75"/>
      <c r="H12" s="75"/>
      <c r="I12" s="69"/>
    </row>
    <row r="13" spans="1:9" x14ac:dyDescent="0.35">
      <c r="A13" s="67"/>
      <c r="B13" s="67"/>
      <c r="C13" s="69"/>
      <c r="D13" s="26" t="s">
        <v>36</v>
      </c>
      <c r="E13" s="72"/>
      <c r="F13" s="72"/>
      <c r="G13" s="75"/>
      <c r="H13" s="75"/>
      <c r="I13" s="69"/>
    </row>
    <row r="14" spans="1:9" x14ac:dyDescent="0.35">
      <c r="A14" s="67"/>
      <c r="B14" s="67"/>
      <c r="C14" s="70"/>
      <c r="D14" s="22" t="s">
        <v>37</v>
      </c>
      <c r="E14" s="73"/>
      <c r="F14" s="73"/>
      <c r="G14" s="76"/>
      <c r="H14" s="76"/>
      <c r="I14" s="69"/>
    </row>
    <row r="15" spans="1:9" x14ac:dyDescent="0.35">
      <c r="A15" s="67"/>
      <c r="B15" s="67"/>
      <c r="C15" s="11" t="s">
        <v>13</v>
      </c>
      <c r="D15" s="9"/>
      <c r="E15" s="9"/>
      <c r="F15" s="12">
        <f>SUM(F6:F14)</f>
        <v>5</v>
      </c>
      <c r="G15" s="4"/>
      <c r="H15" s="27">
        <f>SUM(H6:H14)</f>
        <v>90750</v>
      </c>
      <c r="I15" s="70"/>
    </row>
    <row r="16" spans="1:9" ht="26" x14ac:dyDescent="0.35">
      <c r="A16" s="67" t="s">
        <v>1</v>
      </c>
      <c r="B16" s="77" t="s">
        <v>38</v>
      </c>
      <c r="C16" s="3" t="s">
        <v>0</v>
      </c>
      <c r="D16" s="29" t="s">
        <v>39</v>
      </c>
      <c r="E16" s="3" t="s">
        <v>14</v>
      </c>
      <c r="F16" s="3">
        <v>1</v>
      </c>
      <c r="G16" s="30">
        <v>300</v>
      </c>
      <c r="H16" s="30">
        <v>300</v>
      </c>
      <c r="I16" s="68"/>
    </row>
    <row r="17" spans="1:9" ht="26" x14ac:dyDescent="0.35">
      <c r="A17" s="67"/>
      <c r="B17" s="77"/>
      <c r="C17" s="3" t="s">
        <v>1</v>
      </c>
      <c r="D17" s="13" t="s">
        <v>40</v>
      </c>
      <c r="E17" s="3" t="s">
        <v>14</v>
      </c>
      <c r="F17" s="3">
        <v>1</v>
      </c>
      <c r="G17" s="30">
        <v>300</v>
      </c>
      <c r="H17" s="30">
        <v>300</v>
      </c>
      <c r="I17" s="69"/>
    </row>
    <row r="18" spans="1:9" ht="26.25" customHeight="1" x14ac:dyDescent="0.35">
      <c r="A18" s="67"/>
      <c r="B18" s="77"/>
      <c r="C18" s="11" t="s">
        <v>13</v>
      </c>
      <c r="D18" s="9"/>
      <c r="E18" s="9"/>
      <c r="F18" s="12">
        <f>SUM(F16:F17)</f>
        <v>2</v>
      </c>
      <c r="G18" s="4"/>
      <c r="H18" s="27">
        <f>SUM(H16:H17)</f>
        <v>600</v>
      </c>
      <c r="I18" s="70"/>
    </row>
    <row r="19" spans="1:9" x14ac:dyDescent="0.35">
      <c r="A19" s="71" t="s">
        <v>15</v>
      </c>
      <c r="B19" s="68" t="s">
        <v>41</v>
      </c>
      <c r="C19" s="16" t="s">
        <v>0</v>
      </c>
      <c r="D19" s="9" t="s">
        <v>42</v>
      </c>
      <c r="E19" s="2" t="s">
        <v>18</v>
      </c>
      <c r="F19" s="16">
        <v>120</v>
      </c>
      <c r="G19" s="10">
        <v>1.03</v>
      </c>
      <c r="H19" s="18">
        <f>SUM(F19*G19)</f>
        <v>123.60000000000001</v>
      </c>
      <c r="I19" s="68"/>
    </row>
    <row r="20" spans="1:9" x14ac:dyDescent="0.35">
      <c r="A20" s="72"/>
      <c r="B20" s="69"/>
      <c r="C20" s="16" t="s">
        <v>1</v>
      </c>
      <c r="D20" s="9" t="s">
        <v>43</v>
      </c>
      <c r="E20" s="2" t="s">
        <v>18</v>
      </c>
      <c r="F20" s="16">
        <v>40</v>
      </c>
      <c r="G20" s="10">
        <v>1.75</v>
      </c>
      <c r="H20" s="18">
        <f t="shared" ref="H20:H23" si="0">SUM(F20*G20)</f>
        <v>70</v>
      </c>
      <c r="I20" s="69"/>
    </row>
    <row r="21" spans="1:9" x14ac:dyDescent="0.35">
      <c r="A21" s="72"/>
      <c r="B21" s="69"/>
      <c r="C21" s="16" t="s">
        <v>2</v>
      </c>
      <c r="D21" s="9" t="s">
        <v>44</v>
      </c>
      <c r="E21" s="2" t="s">
        <v>18</v>
      </c>
      <c r="F21" s="16">
        <v>160</v>
      </c>
      <c r="G21" s="10">
        <v>0.17</v>
      </c>
      <c r="H21" s="18">
        <f t="shared" si="0"/>
        <v>27.200000000000003</v>
      </c>
      <c r="I21" s="69"/>
    </row>
    <row r="22" spans="1:9" x14ac:dyDescent="0.35">
      <c r="A22" s="72"/>
      <c r="B22" s="69"/>
      <c r="C22" s="16" t="s">
        <v>5</v>
      </c>
      <c r="D22" s="9" t="s">
        <v>45</v>
      </c>
      <c r="E22" s="2" t="s">
        <v>18</v>
      </c>
      <c r="F22" s="16">
        <v>720</v>
      </c>
      <c r="G22" s="10">
        <v>0.35</v>
      </c>
      <c r="H22" s="18">
        <f t="shared" si="0"/>
        <v>251.99999999999997</v>
      </c>
      <c r="I22" s="69"/>
    </row>
    <row r="23" spans="1:9" x14ac:dyDescent="0.35">
      <c r="A23" s="72"/>
      <c r="B23" s="69"/>
      <c r="C23" s="16" t="s">
        <v>4</v>
      </c>
      <c r="D23" s="9" t="s">
        <v>46</v>
      </c>
      <c r="E23" s="2" t="s">
        <v>18</v>
      </c>
      <c r="F23" s="16">
        <v>3</v>
      </c>
      <c r="G23" s="10">
        <v>0.5</v>
      </c>
      <c r="H23" s="18">
        <f t="shared" si="0"/>
        <v>1.5</v>
      </c>
      <c r="I23" s="69"/>
    </row>
    <row r="24" spans="1:9" ht="19.5" customHeight="1" x14ac:dyDescent="0.35">
      <c r="A24" s="73"/>
      <c r="B24" s="70"/>
      <c r="C24" s="11" t="s">
        <v>13</v>
      </c>
      <c r="D24" s="9"/>
      <c r="E24" s="9"/>
      <c r="F24" s="12">
        <f>SUM(F19:F23)</f>
        <v>1043</v>
      </c>
      <c r="G24" s="4"/>
      <c r="H24" s="27">
        <f>SUM(H19:H23)</f>
        <v>474.29999999999995</v>
      </c>
      <c r="I24" s="70"/>
    </row>
    <row r="25" spans="1:9" x14ac:dyDescent="0.35">
      <c r="A25" s="71" t="s">
        <v>23</v>
      </c>
      <c r="B25" s="68" t="s">
        <v>47</v>
      </c>
      <c r="C25" s="32" t="s">
        <v>0</v>
      </c>
      <c r="D25" s="9" t="s">
        <v>48</v>
      </c>
      <c r="E25" s="33" t="s">
        <v>18</v>
      </c>
      <c r="F25" s="2">
        <v>20</v>
      </c>
      <c r="G25" s="34">
        <v>200</v>
      </c>
      <c r="H25" s="18">
        <f>SUM(F25*G25)</f>
        <v>4000</v>
      </c>
      <c r="I25" s="68"/>
    </row>
    <row r="26" spans="1:9" x14ac:dyDescent="0.35">
      <c r="A26" s="72"/>
      <c r="B26" s="69"/>
      <c r="C26" s="32" t="s">
        <v>1</v>
      </c>
      <c r="D26" s="9" t="s">
        <v>49</v>
      </c>
      <c r="E26" s="33" t="s">
        <v>18</v>
      </c>
      <c r="F26" s="2">
        <v>20</v>
      </c>
      <c r="G26" s="35">
        <v>35</v>
      </c>
      <c r="H26" s="18">
        <f>SUM(F26*G26)</f>
        <v>700</v>
      </c>
      <c r="I26" s="69"/>
    </row>
    <row r="27" spans="1:9" x14ac:dyDescent="0.35">
      <c r="A27" s="72"/>
      <c r="B27" s="69"/>
      <c r="C27" s="32" t="s">
        <v>2</v>
      </c>
      <c r="D27" s="9" t="s">
        <v>50</v>
      </c>
      <c r="E27" s="33" t="s">
        <v>18</v>
      </c>
      <c r="F27" s="16">
        <v>2</v>
      </c>
      <c r="G27" s="18">
        <v>285</v>
      </c>
      <c r="H27" s="18">
        <f t="shared" ref="H27:H79" si="1">SUM(F27*G27)</f>
        <v>570</v>
      </c>
      <c r="I27" s="69"/>
    </row>
    <row r="28" spans="1:9" x14ac:dyDescent="0.35">
      <c r="A28" s="72"/>
      <c r="B28" s="69"/>
      <c r="C28" s="32" t="s">
        <v>5</v>
      </c>
      <c r="D28" s="36" t="s">
        <v>51</v>
      </c>
      <c r="E28" s="33" t="s">
        <v>18</v>
      </c>
      <c r="F28" s="16">
        <v>2</v>
      </c>
      <c r="G28" s="18">
        <v>1750</v>
      </c>
      <c r="H28" s="18">
        <f t="shared" si="1"/>
        <v>3500</v>
      </c>
      <c r="I28" s="69"/>
    </row>
    <row r="29" spans="1:9" x14ac:dyDescent="0.35">
      <c r="A29" s="72"/>
      <c r="B29" s="69"/>
      <c r="C29" s="32" t="s">
        <v>4</v>
      </c>
      <c r="D29" s="9" t="s">
        <v>52</v>
      </c>
      <c r="E29" s="33" t="s">
        <v>18</v>
      </c>
      <c r="F29" s="2">
        <v>20</v>
      </c>
      <c r="G29" s="18">
        <v>33</v>
      </c>
      <c r="H29" s="18">
        <f t="shared" si="1"/>
        <v>660</v>
      </c>
      <c r="I29" s="69"/>
    </row>
    <row r="30" spans="1:9" x14ac:dyDescent="0.35">
      <c r="A30" s="72"/>
      <c r="B30" s="69"/>
      <c r="C30" s="32" t="s">
        <v>3</v>
      </c>
      <c r="D30" s="9" t="s">
        <v>53</v>
      </c>
      <c r="E30" s="33" t="s">
        <v>18</v>
      </c>
      <c r="F30" s="2">
        <v>20</v>
      </c>
      <c r="G30" s="16">
        <v>123.25</v>
      </c>
      <c r="H30" s="18">
        <f t="shared" si="1"/>
        <v>2465</v>
      </c>
      <c r="I30" s="69"/>
    </row>
    <row r="31" spans="1:9" x14ac:dyDescent="0.35">
      <c r="A31" s="72"/>
      <c r="B31" s="69"/>
      <c r="C31" s="32" t="s">
        <v>19</v>
      </c>
      <c r="D31" s="9" t="s">
        <v>54</v>
      </c>
      <c r="E31" s="33" t="s">
        <v>18</v>
      </c>
      <c r="F31" s="2">
        <v>20</v>
      </c>
      <c r="G31" s="18">
        <v>240</v>
      </c>
      <c r="H31" s="18">
        <f t="shared" si="1"/>
        <v>4800</v>
      </c>
      <c r="I31" s="69"/>
    </row>
    <row r="32" spans="1:9" x14ac:dyDescent="0.35">
      <c r="A32" s="72"/>
      <c r="B32" s="69"/>
      <c r="C32" s="32" t="s">
        <v>20</v>
      </c>
      <c r="D32" s="9" t="s">
        <v>55</v>
      </c>
      <c r="E32" s="33" t="s">
        <v>18</v>
      </c>
      <c r="F32" s="2">
        <v>20</v>
      </c>
      <c r="G32" s="16">
        <v>206.99</v>
      </c>
      <c r="H32" s="18">
        <f t="shared" si="1"/>
        <v>4139.8</v>
      </c>
      <c r="I32" s="69"/>
    </row>
    <row r="33" spans="1:9" x14ac:dyDescent="0.35">
      <c r="A33" s="72"/>
      <c r="B33" s="69"/>
      <c r="C33" s="32" t="s">
        <v>56</v>
      </c>
      <c r="D33" s="37" t="s">
        <v>57</v>
      </c>
      <c r="E33" s="33" t="s">
        <v>18</v>
      </c>
      <c r="F33" s="16">
        <v>1</v>
      </c>
      <c r="G33" s="16">
        <v>204.25</v>
      </c>
      <c r="H33" s="18">
        <f t="shared" si="1"/>
        <v>204.25</v>
      </c>
      <c r="I33" s="69"/>
    </row>
    <row r="34" spans="1:9" x14ac:dyDescent="0.35">
      <c r="A34" s="72"/>
      <c r="B34" s="69"/>
      <c r="C34" s="32" t="s">
        <v>58</v>
      </c>
      <c r="D34" s="37" t="s">
        <v>59</v>
      </c>
      <c r="E34" s="33" t="s">
        <v>18</v>
      </c>
      <c r="F34" s="16">
        <v>2</v>
      </c>
      <c r="G34" s="16">
        <v>204.25</v>
      </c>
      <c r="H34" s="18">
        <f t="shared" si="1"/>
        <v>408.5</v>
      </c>
      <c r="I34" s="69"/>
    </row>
    <row r="35" spans="1:9" x14ac:dyDescent="0.35">
      <c r="A35" s="72"/>
      <c r="B35" s="69"/>
      <c r="C35" s="32" t="s">
        <v>60</v>
      </c>
      <c r="D35" s="37" t="s">
        <v>61</v>
      </c>
      <c r="E35" s="33" t="s">
        <v>18</v>
      </c>
      <c r="F35" s="16">
        <v>1</v>
      </c>
      <c r="G35" s="16">
        <v>204.25</v>
      </c>
      <c r="H35" s="18">
        <f t="shared" si="1"/>
        <v>204.25</v>
      </c>
      <c r="I35" s="69"/>
    </row>
    <row r="36" spans="1:9" x14ac:dyDescent="0.35">
      <c r="A36" s="72"/>
      <c r="B36" s="69"/>
      <c r="C36" s="32" t="s">
        <v>62</v>
      </c>
      <c r="D36" s="37" t="s">
        <v>63</v>
      </c>
      <c r="E36" s="33" t="s">
        <v>18</v>
      </c>
      <c r="F36" s="16">
        <v>5</v>
      </c>
      <c r="G36" s="16">
        <v>204.25</v>
      </c>
      <c r="H36" s="18">
        <f t="shared" si="1"/>
        <v>1021.25</v>
      </c>
      <c r="I36" s="69"/>
    </row>
    <row r="37" spans="1:9" x14ac:dyDescent="0.35">
      <c r="A37" s="72"/>
      <c r="B37" s="69"/>
      <c r="C37" s="32" t="s">
        <v>64</v>
      </c>
      <c r="D37" s="37" t="s">
        <v>65</v>
      </c>
      <c r="E37" s="33" t="s">
        <v>18</v>
      </c>
      <c r="F37" s="16">
        <v>4</v>
      </c>
      <c r="G37" s="16">
        <v>204.25</v>
      </c>
      <c r="H37" s="18">
        <f t="shared" si="1"/>
        <v>817</v>
      </c>
      <c r="I37" s="69"/>
    </row>
    <row r="38" spans="1:9" x14ac:dyDescent="0.35">
      <c r="A38" s="72"/>
      <c r="B38" s="69"/>
      <c r="C38" s="32" t="s">
        <v>66</v>
      </c>
      <c r="D38" s="37" t="s">
        <v>67</v>
      </c>
      <c r="E38" s="33" t="s">
        <v>18</v>
      </c>
      <c r="F38" s="16">
        <v>1</v>
      </c>
      <c r="G38" s="16">
        <v>204.25</v>
      </c>
      <c r="H38" s="18">
        <f t="shared" si="1"/>
        <v>204.25</v>
      </c>
      <c r="I38" s="69"/>
    </row>
    <row r="39" spans="1:9" x14ac:dyDescent="0.35">
      <c r="A39" s="72"/>
      <c r="B39" s="69"/>
      <c r="C39" s="32" t="s">
        <v>68</v>
      </c>
      <c r="D39" s="37" t="s">
        <v>69</v>
      </c>
      <c r="E39" s="33" t="s">
        <v>18</v>
      </c>
      <c r="F39" s="16">
        <v>2</v>
      </c>
      <c r="G39" s="16">
        <v>204.25</v>
      </c>
      <c r="H39" s="18">
        <f t="shared" si="1"/>
        <v>408.5</v>
      </c>
      <c r="I39" s="69"/>
    </row>
    <row r="40" spans="1:9" x14ac:dyDescent="0.35">
      <c r="A40" s="72"/>
      <c r="B40" s="69"/>
      <c r="C40" s="32" t="s">
        <v>70</v>
      </c>
      <c r="D40" s="37" t="s">
        <v>71</v>
      </c>
      <c r="E40" s="33" t="s">
        <v>18</v>
      </c>
      <c r="F40" s="16">
        <v>2</v>
      </c>
      <c r="G40" s="16">
        <v>118.75</v>
      </c>
      <c r="H40" s="18">
        <f t="shared" si="1"/>
        <v>237.5</v>
      </c>
      <c r="I40" s="69"/>
    </row>
    <row r="41" spans="1:9" x14ac:dyDescent="0.35">
      <c r="A41" s="72"/>
      <c r="B41" s="69"/>
      <c r="C41" s="32" t="s">
        <v>72</v>
      </c>
      <c r="D41" s="9" t="s">
        <v>73</v>
      </c>
      <c r="E41" s="33" t="s">
        <v>18</v>
      </c>
      <c r="F41" s="16">
        <v>12</v>
      </c>
      <c r="G41" s="16">
        <v>118.75</v>
      </c>
      <c r="H41" s="18">
        <f t="shared" si="1"/>
        <v>1425</v>
      </c>
      <c r="I41" s="69"/>
    </row>
    <row r="42" spans="1:9" x14ac:dyDescent="0.35">
      <c r="A42" s="72"/>
      <c r="B42" s="69"/>
      <c r="C42" s="32" t="s">
        <v>74</v>
      </c>
      <c r="D42" s="9" t="s">
        <v>75</v>
      </c>
      <c r="E42" s="33" t="s">
        <v>18</v>
      </c>
      <c r="F42" s="16">
        <v>4</v>
      </c>
      <c r="G42" s="16">
        <v>118.75</v>
      </c>
      <c r="H42" s="18">
        <f t="shared" si="1"/>
        <v>475</v>
      </c>
      <c r="I42" s="69"/>
    </row>
    <row r="43" spans="1:9" x14ac:dyDescent="0.35">
      <c r="A43" s="72"/>
      <c r="B43" s="69"/>
      <c r="C43" s="32" t="s">
        <v>76</v>
      </c>
      <c r="D43" s="9" t="s">
        <v>77</v>
      </c>
      <c r="E43" s="33" t="s">
        <v>18</v>
      </c>
      <c r="F43" s="16">
        <v>2</v>
      </c>
      <c r="G43" s="16">
        <v>118.75</v>
      </c>
      <c r="H43" s="18">
        <f t="shared" si="1"/>
        <v>237.5</v>
      </c>
      <c r="I43" s="69"/>
    </row>
    <row r="44" spans="1:9" x14ac:dyDescent="0.35">
      <c r="A44" s="72"/>
      <c r="B44" s="69"/>
      <c r="C44" s="32" t="s">
        <v>78</v>
      </c>
      <c r="D44" s="9" t="s">
        <v>79</v>
      </c>
      <c r="E44" s="33" t="s">
        <v>18</v>
      </c>
      <c r="F44" s="2">
        <v>20</v>
      </c>
      <c r="G44" s="16">
        <v>21.85</v>
      </c>
      <c r="H44" s="18">
        <f t="shared" si="1"/>
        <v>437</v>
      </c>
      <c r="I44" s="69"/>
    </row>
    <row r="45" spans="1:9" x14ac:dyDescent="0.35">
      <c r="A45" s="72"/>
      <c r="B45" s="69"/>
      <c r="C45" s="32" t="s">
        <v>80</v>
      </c>
      <c r="D45" s="9" t="s">
        <v>81</v>
      </c>
      <c r="E45" s="33" t="s">
        <v>18</v>
      </c>
      <c r="F45" s="2">
        <v>20</v>
      </c>
      <c r="G45" s="16">
        <v>33.25</v>
      </c>
      <c r="H45" s="18">
        <f t="shared" si="1"/>
        <v>665</v>
      </c>
      <c r="I45" s="69"/>
    </row>
    <row r="46" spans="1:9" x14ac:dyDescent="0.35">
      <c r="A46" s="72"/>
      <c r="B46" s="69"/>
      <c r="C46" s="32" t="s">
        <v>82</v>
      </c>
      <c r="D46" s="9" t="s">
        <v>83</v>
      </c>
      <c r="E46" s="33" t="s">
        <v>18</v>
      </c>
      <c r="F46" s="2">
        <v>20</v>
      </c>
      <c r="G46" s="16">
        <v>33.25</v>
      </c>
      <c r="H46" s="18">
        <f t="shared" si="1"/>
        <v>665</v>
      </c>
      <c r="I46" s="69"/>
    </row>
    <row r="47" spans="1:9" x14ac:dyDescent="0.35">
      <c r="A47" s="72"/>
      <c r="B47" s="69"/>
      <c r="C47" s="32" t="s">
        <v>84</v>
      </c>
      <c r="D47" s="9" t="s">
        <v>85</v>
      </c>
      <c r="E47" s="33" t="s">
        <v>18</v>
      </c>
      <c r="F47" s="2">
        <v>20</v>
      </c>
      <c r="G47" s="18">
        <v>28.5</v>
      </c>
      <c r="H47" s="18">
        <f t="shared" si="1"/>
        <v>570</v>
      </c>
      <c r="I47" s="69"/>
    </row>
    <row r="48" spans="1:9" x14ac:dyDescent="0.35">
      <c r="A48" s="72"/>
      <c r="B48" s="69"/>
      <c r="C48" s="32" t="s">
        <v>86</v>
      </c>
      <c r="D48" s="9" t="s">
        <v>87</v>
      </c>
      <c r="E48" s="33" t="s">
        <v>18</v>
      </c>
      <c r="F48" s="2">
        <v>20</v>
      </c>
      <c r="G48" s="18">
        <v>28.5</v>
      </c>
      <c r="H48" s="18">
        <f t="shared" si="1"/>
        <v>570</v>
      </c>
      <c r="I48" s="69"/>
    </row>
    <row r="49" spans="1:9" x14ac:dyDescent="0.35">
      <c r="A49" s="72"/>
      <c r="B49" s="69"/>
      <c r="C49" s="16" t="s">
        <v>88</v>
      </c>
      <c r="D49" s="37" t="s">
        <v>89</v>
      </c>
      <c r="E49" s="33" t="s">
        <v>18</v>
      </c>
      <c r="F49" s="2">
        <v>200</v>
      </c>
      <c r="G49" s="16">
        <v>0.72</v>
      </c>
      <c r="H49" s="18">
        <f t="shared" si="1"/>
        <v>144</v>
      </c>
      <c r="I49" s="69"/>
    </row>
    <row r="50" spans="1:9" x14ac:dyDescent="0.35">
      <c r="A50" s="72"/>
      <c r="B50" s="69"/>
      <c r="C50" s="16" t="s">
        <v>90</v>
      </c>
      <c r="D50" s="37" t="s">
        <v>91</v>
      </c>
      <c r="E50" s="33" t="s">
        <v>18</v>
      </c>
      <c r="F50" s="2">
        <v>200</v>
      </c>
      <c r="G50" s="16">
        <v>0.72</v>
      </c>
      <c r="H50" s="18">
        <f t="shared" si="1"/>
        <v>144</v>
      </c>
      <c r="I50" s="69"/>
    </row>
    <row r="51" spans="1:9" x14ac:dyDescent="0.35">
      <c r="A51" s="72"/>
      <c r="B51" s="69"/>
      <c r="C51" s="16" t="s">
        <v>92</v>
      </c>
      <c r="D51" s="37" t="s">
        <v>93</v>
      </c>
      <c r="E51" s="33" t="s">
        <v>18</v>
      </c>
      <c r="F51" s="2">
        <v>200</v>
      </c>
      <c r="G51" s="16">
        <v>0.72</v>
      </c>
      <c r="H51" s="18">
        <f t="shared" si="1"/>
        <v>144</v>
      </c>
      <c r="I51" s="69"/>
    </row>
    <row r="52" spans="1:9" x14ac:dyDescent="0.35">
      <c r="A52" s="72"/>
      <c r="B52" s="69"/>
      <c r="C52" s="16" t="s">
        <v>94</v>
      </c>
      <c r="D52" s="9" t="s">
        <v>95</v>
      </c>
      <c r="E52" s="33" t="s">
        <v>18</v>
      </c>
      <c r="F52" s="16">
        <v>6</v>
      </c>
      <c r="G52" s="16">
        <v>36.909999999999997</v>
      </c>
      <c r="H52" s="18">
        <f t="shared" si="1"/>
        <v>221.45999999999998</v>
      </c>
      <c r="I52" s="69"/>
    </row>
    <row r="53" spans="1:9" x14ac:dyDescent="0.35">
      <c r="A53" s="72"/>
      <c r="B53" s="69"/>
      <c r="C53" s="16" t="s">
        <v>96</v>
      </c>
      <c r="D53" s="9" t="s">
        <v>97</v>
      </c>
      <c r="E53" s="33" t="s">
        <v>18</v>
      </c>
      <c r="F53" s="16">
        <v>12</v>
      </c>
      <c r="G53" s="16">
        <v>36.909999999999997</v>
      </c>
      <c r="H53" s="18">
        <f t="shared" si="1"/>
        <v>442.91999999999996</v>
      </c>
      <c r="I53" s="69"/>
    </row>
    <row r="54" spans="1:9" x14ac:dyDescent="0.35">
      <c r="A54" s="72"/>
      <c r="B54" s="69"/>
      <c r="C54" s="16" t="s">
        <v>98</v>
      </c>
      <c r="D54" s="9" t="s">
        <v>99</v>
      </c>
      <c r="E54" s="33" t="s">
        <v>18</v>
      </c>
      <c r="F54" s="16">
        <v>2</v>
      </c>
      <c r="G54" s="16">
        <v>36.909999999999997</v>
      </c>
      <c r="H54" s="18">
        <f t="shared" si="1"/>
        <v>73.819999999999993</v>
      </c>
      <c r="I54" s="69"/>
    </row>
    <row r="55" spans="1:9" x14ac:dyDescent="0.35">
      <c r="A55" s="72"/>
      <c r="B55" s="69"/>
      <c r="C55" s="16" t="s">
        <v>100</v>
      </c>
      <c r="D55" s="9" t="s">
        <v>101</v>
      </c>
      <c r="E55" s="33" t="s">
        <v>18</v>
      </c>
      <c r="F55" s="16">
        <v>12</v>
      </c>
      <c r="G55" s="16">
        <v>35.549999999999997</v>
      </c>
      <c r="H55" s="18">
        <f t="shared" si="1"/>
        <v>426.59999999999997</v>
      </c>
      <c r="I55" s="69"/>
    </row>
    <row r="56" spans="1:9" x14ac:dyDescent="0.35">
      <c r="A56" s="72"/>
      <c r="B56" s="69"/>
      <c r="C56" s="16" t="s">
        <v>102</v>
      </c>
      <c r="D56" s="9" t="s">
        <v>103</v>
      </c>
      <c r="E56" s="33" t="s">
        <v>18</v>
      </c>
      <c r="F56" s="16">
        <v>21</v>
      </c>
      <c r="G56" s="16">
        <v>35.549999999999997</v>
      </c>
      <c r="H56" s="18">
        <f t="shared" si="1"/>
        <v>746.55</v>
      </c>
      <c r="I56" s="69"/>
    </row>
    <row r="57" spans="1:9" x14ac:dyDescent="0.35">
      <c r="A57" s="72"/>
      <c r="B57" s="69"/>
      <c r="C57" s="16" t="s">
        <v>104</v>
      </c>
      <c r="D57" s="9" t="s">
        <v>105</v>
      </c>
      <c r="E57" s="33" t="s">
        <v>18</v>
      </c>
      <c r="F57" s="16">
        <v>4</v>
      </c>
      <c r="G57" s="16">
        <v>35.549999999999997</v>
      </c>
      <c r="H57" s="18">
        <f t="shared" si="1"/>
        <v>142.19999999999999</v>
      </c>
      <c r="I57" s="69"/>
    </row>
    <row r="58" spans="1:9" x14ac:dyDescent="0.35">
      <c r="A58" s="72"/>
      <c r="B58" s="69"/>
      <c r="C58" s="16" t="s">
        <v>106</v>
      </c>
      <c r="D58" s="9" t="s">
        <v>107</v>
      </c>
      <c r="E58" s="33" t="s">
        <v>18</v>
      </c>
      <c r="F58" s="16">
        <v>3</v>
      </c>
      <c r="G58" s="16">
        <v>35.549999999999997</v>
      </c>
      <c r="H58" s="18">
        <f t="shared" si="1"/>
        <v>106.64999999999999</v>
      </c>
      <c r="I58" s="69"/>
    </row>
    <row r="59" spans="1:9" x14ac:dyDescent="0.35">
      <c r="A59" s="72"/>
      <c r="B59" s="69"/>
      <c r="C59" s="16" t="s">
        <v>108</v>
      </c>
      <c r="D59" s="9" t="s">
        <v>109</v>
      </c>
      <c r="E59" s="33" t="s">
        <v>18</v>
      </c>
      <c r="F59" s="16">
        <v>8</v>
      </c>
      <c r="G59" s="18">
        <v>108</v>
      </c>
      <c r="H59" s="18">
        <f t="shared" si="1"/>
        <v>864</v>
      </c>
      <c r="I59" s="69"/>
    </row>
    <row r="60" spans="1:9" x14ac:dyDescent="0.35">
      <c r="A60" s="72"/>
      <c r="B60" s="69"/>
      <c r="C60" s="16" t="s">
        <v>110</v>
      </c>
      <c r="D60" s="9" t="s">
        <v>111</v>
      </c>
      <c r="E60" s="33" t="s">
        <v>18</v>
      </c>
      <c r="F60" s="16">
        <v>11</v>
      </c>
      <c r="G60" s="18">
        <v>112.5</v>
      </c>
      <c r="H60" s="18">
        <f t="shared" si="1"/>
        <v>1237.5</v>
      </c>
      <c r="I60" s="69"/>
    </row>
    <row r="61" spans="1:9" x14ac:dyDescent="0.35">
      <c r="A61" s="72"/>
      <c r="B61" s="69"/>
      <c r="C61" s="16" t="s">
        <v>112</v>
      </c>
      <c r="D61" s="37" t="s">
        <v>113</v>
      </c>
      <c r="E61" s="33" t="s">
        <v>18</v>
      </c>
      <c r="F61" s="16">
        <v>1</v>
      </c>
      <c r="G61" s="18">
        <v>85.5</v>
      </c>
      <c r="H61" s="18">
        <f t="shared" si="1"/>
        <v>85.5</v>
      </c>
      <c r="I61" s="69"/>
    </row>
    <row r="62" spans="1:9" x14ac:dyDescent="0.35">
      <c r="A62" s="72"/>
      <c r="B62" s="69"/>
      <c r="C62" s="16" t="s">
        <v>114</v>
      </c>
      <c r="D62" s="9" t="s">
        <v>115</v>
      </c>
      <c r="E62" s="33" t="s">
        <v>18</v>
      </c>
      <c r="F62" s="16">
        <v>20</v>
      </c>
      <c r="G62" s="18">
        <v>77</v>
      </c>
      <c r="H62" s="18">
        <f t="shared" si="1"/>
        <v>1540</v>
      </c>
      <c r="I62" s="69"/>
    </row>
    <row r="63" spans="1:9" x14ac:dyDescent="0.35">
      <c r="A63" s="72"/>
      <c r="B63" s="69"/>
      <c r="C63" s="16" t="s">
        <v>116</v>
      </c>
      <c r="D63" s="9" t="s">
        <v>117</v>
      </c>
      <c r="E63" s="38" t="s">
        <v>118</v>
      </c>
      <c r="F63" s="16">
        <v>1</v>
      </c>
      <c r="G63" s="18">
        <v>135</v>
      </c>
      <c r="H63" s="18">
        <f t="shared" si="1"/>
        <v>135</v>
      </c>
      <c r="I63" s="69"/>
    </row>
    <row r="64" spans="1:9" ht="18" customHeight="1" x14ac:dyDescent="0.35">
      <c r="A64" s="72"/>
      <c r="B64" s="69"/>
      <c r="C64" s="32" t="s">
        <v>119</v>
      </c>
      <c r="D64" s="36" t="s">
        <v>120</v>
      </c>
      <c r="E64" s="38" t="s">
        <v>118</v>
      </c>
      <c r="F64" s="16">
        <v>2</v>
      </c>
      <c r="G64" s="18">
        <v>135</v>
      </c>
      <c r="H64" s="18">
        <f t="shared" si="1"/>
        <v>270</v>
      </c>
      <c r="I64" s="69"/>
    </row>
    <row r="65" spans="1:9" x14ac:dyDescent="0.35">
      <c r="A65" s="72"/>
      <c r="B65" s="69"/>
      <c r="C65" s="16" t="s">
        <v>121</v>
      </c>
      <c r="D65" s="9" t="s">
        <v>122</v>
      </c>
      <c r="E65" s="16" t="s">
        <v>118</v>
      </c>
      <c r="F65" s="16">
        <v>2</v>
      </c>
      <c r="G65" s="18">
        <v>135</v>
      </c>
      <c r="H65" s="18">
        <f t="shared" si="1"/>
        <v>270</v>
      </c>
      <c r="I65" s="69"/>
    </row>
    <row r="66" spans="1:9" x14ac:dyDescent="0.35">
      <c r="A66" s="72"/>
      <c r="B66" s="69"/>
      <c r="C66" s="16" t="s">
        <v>123</v>
      </c>
      <c r="D66" s="9" t="s">
        <v>124</v>
      </c>
      <c r="E66" s="16" t="s">
        <v>118</v>
      </c>
      <c r="F66" s="16">
        <v>2</v>
      </c>
      <c r="G66" s="18">
        <v>135</v>
      </c>
      <c r="H66" s="18">
        <f t="shared" si="1"/>
        <v>270</v>
      </c>
      <c r="I66" s="69"/>
    </row>
    <row r="67" spans="1:9" x14ac:dyDescent="0.35">
      <c r="A67" s="72"/>
      <c r="B67" s="69"/>
      <c r="C67" s="16" t="s">
        <v>125</v>
      </c>
      <c r="D67" s="9" t="s">
        <v>126</v>
      </c>
      <c r="E67" s="16" t="s">
        <v>118</v>
      </c>
      <c r="F67" s="16">
        <v>3</v>
      </c>
      <c r="G67" s="18">
        <v>127.5</v>
      </c>
      <c r="H67" s="18">
        <f t="shared" si="1"/>
        <v>382.5</v>
      </c>
      <c r="I67" s="69"/>
    </row>
    <row r="68" spans="1:9" x14ac:dyDescent="0.35">
      <c r="A68" s="72"/>
      <c r="B68" s="69"/>
      <c r="C68" s="16" t="s">
        <v>127</v>
      </c>
      <c r="D68" s="9" t="s">
        <v>128</v>
      </c>
      <c r="E68" s="16" t="s">
        <v>118</v>
      </c>
      <c r="F68" s="16">
        <v>1</v>
      </c>
      <c r="G68" s="18">
        <v>127.5</v>
      </c>
      <c r="H68" s="18">
        <f t="shared" si="1"/>
        <v>127.5</v>
      </c>
      <c r="I68" s="69"/>
    </row>
    <row r="69" spans="1:9" x14ac:dyDescent="0.35">
      <c r="A69" s="72"/>
      <c r="B69" s="69"/>
      <c r="C69" s="16" t="s">
        <v>129</v>
      </c>
      <c r="D69" s="9" t="s">
        <v>130</v>
      </c>
      <c r="E69" s="16" t="s">
        <v>118</v>
      </c>
      <c r="F69" s="16">
        <v>2</v>
      </c>
      <c r="G69" s="18">
        <v>127.5</v>
      </c>
      <c r="H69" s="18">
        <f t="shared" si="1"/>
        <v>255</v>
      </c>
      <c r="I69" s="69"/>
    </row>
    <row r="70" spans="1:9" x14ac:dyDescent="0.35">
      <c r="A70" s="72"/>
      <c r="B70" s="69"/>
      <c r="C70" s="16" t="s">
        <v>131</v>
      </c>
      <c r="D70" s="9" t="s">
        <v>132</v>
      </c>
      <c r="E70" s="16" t="s">
        <v>118</v>
      </c>
      <c r="F70" s="16">
        <v>1</v>
      </c>
      <c r="G70" s="18">
        <v>127.5</v>
      </c>
      <c r="H70" s="18">
        <f t="shared" si="1"/>
        <v>127.5</v>
      </c>
      <c r="I70" s="69"/>
    </row>
    <row r="71" spans="1:9" x14ac:dyDescent="0.35">
      <c r="A71" s="72"/>
      <c r="B71" s="69"/>
      <c r="C71" s="16" t="s">
        <v>133</v>
      </c>
      <c r="D71" s="9" t="s">
        <v>134</v>
      </c>
      <c r="E71" s="16" t="s">
        <v>118</v>
      </c>
      <c r="F71" s="16">
        <v>1</v>
      </c>
      <c r="G71" s="18">
        <v>127.5</v>
      </c>
      <c r="H71" s="18">
        <f t="shared" si="1"/>
        <v>127.5</v>
      </c>
      <c r="I71" s="69"/>
    </row>
    <row r="72" spans="1:9" x14ac:dyDescent="0.35">
      <c r="A72" s="72"/>
      <c r="B72" s="69"/>
      <c r="C72" s="16" t="s">
        <v>135</v>
      </c>
      <c r="D72" s="9" t="s">
        <v>136</v>
      </c>
      <c r="E72" s="16" t="s">
        <v>118</v>
      </c>
      <c r="F72" s="16">
        <v>2</v>
      </c>
      <c r="G72" s="18">
        <v>135</v>
      </c>
      <c r="H72" s="18">
        <f t="shared" si="1"/>
        <v>270</v>
      </c>
      <c r="I72" s="69"/>
    </row>
    <row r="73" spans="1:9" x14ac:dyDescent="0.35">
      <c r="A73" s="72"/>
      <c r="B73" s="69"/>
      <c r="C73" s="16" t="s">
        <v>137</v>
      </c>
      <c r="D73" s="9" t="s">
        <v>138</v>
      </c>
      <c r="E73" s="16" t="s">
        <v>118</v>
      </c>
      <c r="F73" s="16">
        <v>3</v>
      </c>
      <c r="G73" s="18">
        <v>157.5</v>
      </c>
      <c r="H73" s="18">
        <f t="shared" si="1"/>
        <v>472.5</v>
      </c>
      <c r="I73" s="69"/>
    </row>
    <row r="74" spans="1:9" x14ac:dyDescent="0.35">
      <c r="A74" s="72"/>
      <c r="B74" s="69"/>
      <c r="C74" s="16" t="s">
        <v>139</v>
      </c>
      <c r="D74" s="9" t="s">
        <v>140</v>
      </c>
      <c r="E74" s="16" t="s">
        <v>118</v>
      </c>
      <c r="F74" s="16">
        <v>3</v>
      </c>
      <c r="G74" s="18">
        <v>157.5</v>
      </c>
      <c r="H74" s="18">
        <f t="shared" si="1"/>
        <v>472.5</v>
      </c>
      <c r="I74" s="69"/>
    </row>
    <row r="75" spans="1:9" x14ac:dyDescent="0.35">
      <c r="A75" s="72"/>
      <c r="B75" s="69"/>
      <c r="C75" s="16" t="s">
        <v>141</v>
      </c>
      <c r="D75" s="9" t="s">
        <v>142</v>
      </c>
      <c r="E75" s="16" t="s">
        <v>18</v>
      </c>
      <c r="F75" s="16">
        <v>1</v>
      </c>
      <c r="G75" s="16">
        <v>198.55</v>
      </c>
      <c r="H75" s="18">
        <f t="shared" si="1"/>
        <v>198.55</v>
      </c>
      <c r="I75" s="69"/>
    </row>
    <row r="76" spans="1:9" x14ac:dyDescent="0.35">
      <c r="A76" s="72"/>
      <c r="B76" s="69"/>
      <c r="C76" s="16" t="s">
        <v>143</v>
      </c>
      <c r="D76" s="9" t="s">
        <v>144</v>
      </c>
      <c r="E76" s="16" t="s">
        <v>18</v>
      </c>
      <c r="F76" s="16">
        <v>1</v>
      </c>
      <c r="G76" s="16">
        <v>198.55</v>
      </c>
      <c r="H76" s="18">
        <f t="shared" si="1"/>
        <v>198.55</v>
      </c>
      <c r="I76" s="69"/>
    </row>
    <row r="77" spans="1:9" x14ac:dyDescent="0.35">
      <c r="A77" s="72"/>
      <c r="B77" s="69"/>
      <c r="C77" s="16" t="s">
        <v>145</v>
      </c>
      <c r="D77" s="9" t="s">
        <v>146</v>
      </c>
      <c r="E77" s="16" t="s">
        <v>18</v>
      </c>
      <c r="F77" s="16">
        <v>1</v>
      </c>
      <c r="G77" s="16">
        <v>198.55</v>
      </c>
      <c r="H77" s="18">
        <f t="shared" si="1"/>
        <v>198.55</v>
      </c>
      <c r="I77" s="69"/>
    </row>
    <row r="78" spans="1:9" x14ac:dyDescent="0.35">
      <c r="A78" s="72"/>
      <c r="B78" s="69"/>
      <c r="C78" s="16" t="s">
        <v>147</v>
      </c>
      <c r="D78" s="9" t="s">
        <v>148</v>
      </c>
      <c r="E78" s="16" t="s">
        <v>18</v>
      </c>
      <c r="F78" s="16">
        <v>1</v>
      </c>
      <c r="G78" s="16">
        <v>198.55</v>
      </c>
      <c r="H78" s="18">
        <f t="shared" si="1"/>
        <v>198.55</v>
      </c>
      <c r="I78" s="69"/>
    </row>
    <row r="79" spans="1:9" x14ac:dyDescent="0.35">
      <c r="A79" s="72"/>
      <c r="B79" s="69"/>
      <c r="C79" s="16" t="s">
        <v>149</v>
      </c>
      <c r="D79" s="9" t="s">
        <v>150</v>
      </c>
      <c r="E79" s="16" t="s">
        <v>18</v>
      </c>
      <c r="F79" s="16">
        <v>2</v>
      </c>
      <c r="G79" s="16">
        <v>164.35</v>
      </c>
      <c r="H79" s="18">
        <f t="shared" si="1"/>
        <v>328.7</v>
      </c>
      <c r="I79" s="69"/>
    </row>
    <row r="80" spans="1:9" x14ac:dyDescent="0.35">
      <c r="A80" s="73"/>
      <c r="B80" s="70"/>
      <c r="C80" s="11" t="s">
        <v>13</v>
      </c>
      <c r="D80" s="15"/>
      <c r="E80" s="15"/>
      <c r="F80" s="12">
        <f>SUM(F25:F79)</f>
        <v>989</v>
      </c>
      <c r="G80" s="14"/>
      <c r="H80" s="27">
        <f>SUM(H25:H79)</f>
        <v>40006.900000000009</v>
      </c>
      <c r="I80" s="70"/>
    </row>
    <row r="81" spans="1:9" x14ac:dyDescent="0.35">
      <c r="A81" s="71" t="s">
        <v>17</v>
      </c>
      <c r="B81" s="68" t="s">
        <v>151</v>
      </c>
      <c r="C81" s="16" t="s">
        <v>0</v>
      </c>
      <c r="D81" s="9" t="s">
        <v>42</v>
      </c>
      <c r="E81" s="2" t="s">
        <v>18</v>
      </c>
      <c r="F81" s="16">
        <v>120</v>
      </c>
      <c r="G81" s="10">
        <v>1.03</v>
      </c>
      <c r="H81" s="18">
        <f>SUM(F81*G81)</f>
        <v>123.60000000000001</v>
      </c>
      <c r="I81" s="68"/>
    </row>
    <row r="82" spans="1:9" x14ac:dyDescent="0.35">
      <c r="A82" s="72"/>
      <c r="B82" s="69"/>
      <c r="C82" s="16" t="s">
        <v>1</v>
      </c>
      <c r="D82" s="9" t="s">
        <v>44</v>
      </c>
      <c r="E82" s="2" t="s">
        <v>18</v>
      </c>
      <c r="F82" s="16">
        <v>130</v>
      </c>
      <c r="G82" s="16">
        <v>0.17</v>
      </c>
      <c r="H82" s="18">
        <v>22.1</v>
      </c>
      <c r="I82" s="69"/>
    </row>
    <row r="83" spans="1:9" ht="36.75" customHeight="1" x14ac:dyDescent="0.35">
      <c r="A83" s="73"/>
      <c r="B83" s="70"/>
      <c r="C83" s="11" t="s">
        <v>13</v>
      </c>
      <c r="D83" s="9"/>
      <c r="E83" s="15"/>
      <c r="F83" s="12">
        <f>SUM(F81:F82)</f>
        <v>250</v>
      </c>
      <c r="G83" s="14"/>
      <c r="H83" s="27">
        <f>SUM(H81:H82)</f>
        <v>145.70000000000002</v>
      </c>
      <c r="I83" s="70"/>
    </row>
    <row r="84" spans="1:9" ht="71.25" customHeight="1" x14ac:dyDescent="0.35">
      <c r="A84" s="71" t="s">
        <v>3</v>
      </c>
      <c r="B84" s="68" t="s">
        <v>152</v>
      </c>
      <c r="C84" s="16" t="s">
        <v>16</v>
      </c>
      <c r="D84" s="39" t="s">
        <v>153</v>
      </c>
      <c r="E84" s="2" t="s">
        <v>14</v>
      </c>
      <c r="F84" s="14">
        <v>1</v>
      </c>
      <c r="G84" s="10">
        <v>2000</v>
      </c>
      <c r="H84" s="10">
        <f>SUM(F84*G84)</f>
        <v>2000</v>
      </c>
      <c r="I84" s="68"/>
    </row>
    <row r="85" spans="1:9" ht="19.5" customHeight="1" x14ac:dyDescent="0.35">
      <c r="A85" s="73"/>
      <c r="B85" s="70"/>
      <c r="C85" s="11" t="s">
        <v>13</v>
      </c>
      <c r="D85" s="9"/>
      <c r="E85" s="15"/>
      <c r="F85" s="12">
        <f>SUM(F84)</f>
        <v>1</v>
      </c>
      <c r="G85" s="14"/>
      <c r="H85" s="27">
        <f>SUM(H84)</f>
        <v>2000</v>
      </c>
      <c r="I85" s="70"/>
    </row>
    <row r="86" spans="1:9" ht="66" customHeight="1" x14ac:dyDescent="0.35">
      <c r="A86" s="71" t="s">
        <v>19</v>
      </c>
      <c r="B86" s="68" t="s">
        <v>154</v>
      </c>
      <c r="C86" s="40"/>
      <c r="D86" s="31" t="s">
        <v>155</v>
      </c>
      <c r="E86" s="2" t="s">
        <v>14</v>
      </c>
      <c r="F86" s="14">
        <v>1</v>
      </c>
      <c r="G86" s="10">
        <v>1000</v>
      </c>
      <c r="H86" s="10">
        <f>SUM(F86*G86)</f>
        <v>1000</v>
      </c>
      <c r="I86" s="68"/>
    </row>
    <row r="87" spans="1:9" ht="17.25" customHeight="1" x14ac:dyDescent="0.35">
      <c r="A87" s="73"/>
      <c r="B87" s="70"/>
      <c r="C87" s="11" t="s">
        <v>13</v>
      </c>
      <c r="D87" s="9"/>
      <c r="E87" s="15"/>
      <c r="F87" s="12">
        <f>SUM(F86)</f>
        <v>1</v>
      </c>
      <c r="G87" s="14"/>
      <c r="H87" s="27">
        <f>SUM(H86)</f>
        <v>1000</v>
      </c>
      <c r="I87" s="70"/>
    </row>
    <row r="88" spans="1:9" ht="39" x14ac:dyDescent="0.35">
      <c r="A88" s="71" t="s">
        <v>20</v>
      </c>
      <c r="B88" s="68" t="s">
        <v>156</v>
      </c>
      <c r="C88" s="16" t="s">
        <v>16</v>
      </c>
      <c r="D88" s="42" t="s">
        <v>157</v>
      </c>
      <c r="E88" s="2" t="s">
        <v>14</v>
      </c>
      <c r="F88" s="14">
        <v>1</v>
      </c>
      <c r="G88" s="10">
        <v>300</v>
      </c>
      <c r="H88" s="10">
        <f>SUM(F88*G88)</f>
        <v>300</v>
      </c>
      <c r="I88" s="68"/>
    </row>
    <row r="89" spans="1:9" ht="39.75" customHeight="1" x14ac:dyDescent="0.35">
      <c r="A89" s="73"/>
      <c r="B89" s="70"/>
      <c r="C89" s="11" t="s">
        <v>13</v>
      </c>
      <c r="D89" s="9"/>
      <c r="E89" s="15"/>
      <c r="F89" s="12">
        <f>SUM(F88)</f>
        <v>1</v>
      </c>
      <c r="G89" s="14"/>
      <c r="H89" s="27">
        <f>SUM(H88)</f>
        <v>300</v>
      </c>
      <c r="I89" s="70"/>
    </row>
    <row r="90" spans="1:9" ht="26" x14ac:dyDescent="0.35">
      <c r="A90" s="71" t="s">
        <v>56</v>
      </c>
      <c r="B90" s="68" t="s">
        <v>158</v>
      </c>
      <c r="C90" s="78" t="s">
        <v>0</v>
      </c>
      <c r="D90" s="43" t="s">
        <v>159</v>
      </c>
      <c r="E90" s="2" t="s">
        <v>14</v>
      </c>
      <c r="F90" s="14">
        <v>1</v>
      </c>
      <c r="G90" s="10">
        <v>900</v>
      </c>
      <c r="H90" s="10">
        <f>SUM(F90*G90)</f>
        <v>900</v>
      </c>
      <c r="I90" s="68"/>
    </row>
    <row r="91" spans="1:9" ht="39.75" customHeight="1" x14ac:dyDescent="0.35">
      <c r="A91" s="73"/>
      <c r="B91" s="70"/>
      <c r="C91" s="79"/>
      <c r="D91" s="44"/>
      <c r="E91" s="45"/>
      <c r="F91" s="12">
        <f>SUM(F90)</f>
        <v>1</v>
      </c>
      <c r="G91" s="46"/>
      <c r="H91" s="27">
        <f>SUM(H90)</f>
        <v>900</v>
      </c>
      <c r="I91" s="70"/>
    </row>
    <row r="92" spans="1:9" x14ac:dyDescent="0.35">
      <c r="A92" s="71" t="s">
        <v>21</v>
      </c>
      <c r="B92" s="68" t="s">
        <v>160</v>
      </c>
      <c r="C92" s="16" t="s">
        <v>0</v>
      </c>
      <c r="D92" s="9" t="s">
        <v>161</v>
      </c>
      <c r="E92" s="2" t="s">
        <v>18</v>
      </c>
      <c r="F92" s="16">
        <v>80</v>
      </c>
      <c r="G92" s="10">
        <v>1.75</v>
      </c>
      <c r="H92" s="18">
        <f>SUM(F92*G92)</f>
        <v>140</v>
      </c>
      <c r="I92" s="68"/>
    </row>
    <row r="93" spans="1:9" x14ac:dyDescent="0.35">
      <c r="A93" s="72"/>
      <c r="B93" s="69"/>
      <c r="C93" s="16" t="s">
        <v>1</v>
      </c>
      <c r="D93" s="9" t="s">
        <v>44</v>
      </c>
      <c r="E93" s="2" t="s">
        <v>18</v>
      </c>
      <c r="F93" s="16">
        <v>100</v>
      </c>
      <c r="G93" s="16">
        <v>0.17</v>
      </c>
      <c r="H93" s="18">
        <f>SUM(F93*G93)</f>
        <v>17</v>
      </c>
      <c r="I93" s="69"/>
    </row>
    <row r="94" spans="1:9" ht="48" customHeight="1" x14ac:dyDescent="0.35">
      <c r="A94" s="73"/>
      <c r="B94" s="70"/>
      <c r="C94" s="11" t="s">
        <v>13</v>
      </c>
      <c r="D94" s="9"/>
      <c r="E94" s="15"/>
      <c r="F94" s="12">
        <f>SUM(F92:F93)</f>
        <v>180</v>
      </c>
      <c r="G94" s="14"/>
      <c r="H94" s="27">
        <f>SUM(H92:H93)</f>
        <v>157</v>
      </c>
      <c r="I94" s="70"/>
    </row>
    <row r="95" spans="1:9" x14ac:dyDescent="0.35">
      <c r="A95" s="71" t="s">
        <v>24</v>
      </c>
      <c r="B95" s="68" t="s">
        <v>162</v>
      </c>
      <c r="C95" s="16" t="s">
        <v>0</v>
      </c>
      <c r="D95" s="9" t="s">
        <v>163</v>
      </c>
      <c r="E95" s="2" t="s">
        <v>18</v>
      </c>
      <c r="F95" s="16">
        <v>160</v>
      </c>
      <c r="G95" s="10">
        <v>1.75</v>
      </c>
      <c r="H95" s="18">
        <f>SUM(F95*G95)</f>
        <v>280</v>
      </c>
      <c r="I95" s="68"/>
    </row>
    <row r="96" spans="1:9" x14ac:dyDescent="0.35">
      <c r="A96" s="72"/>
      <c r="B96" s="69"/>
      <c r="C96" s="16" t="s">
        <v>1</v>
      </c>
      <c r="D96" s="9" t="s">
        <v>44</v>
      </c>
      <c r="E96" s="2" t="s">
        <v>18</v>
      </c>
      <c r="F96" s="16">
        <v>200</v>
      </c>
      <c r="G96" s="16">
        <v>0.17</v>
      </c>
      <c r="H96" s="18">
        <f>SUM(F96*G96)</f>
        <v>34</v>
      </c>
      <c r="I96" s="69"/>
    </row>
    <row r="97" spans="1:9" ht="44.25" customHeight="1" x14ac:dyDescent="0.35">
      <c r="A97" s="73"/>
      <c r="B97" s="70"/>
      <c r="C97" s="11" t="s">
        <v>13</v>
      </c>
      <c r="D97" s="9"/>
      <c r="E97" s="15"/>
      <c r="F97" s="12">
        <f>SUM(F95:F96)</f>
        <v>360</v>
      </c>
      <c r="G97" s="14"/>
      <c r="H97" s="27">
        <f>SUM(H95:H96)</f>
        <v>314</v>
      </c>
      <c r="I97" s="70"/>
    </row>
    <row r="98" spans="1:9" x14ac:dyDescent="0.35">
      <c r="A98" s="71" t="s">
        <v>62</v>
      </c>
      <c r="B98" s="68" t="s">
        <v>164</v>
      </c>
      <c r="C98" s="16" t="s">
        <v>0</v>
      </c>
      <c r="D98" s="9" t="s">
        <v>163</v>
      </c>
      <c r="E98" s="2" t="s">
        <v>18</v>
      </c>
      <c r="F98" s="16">
        <v>120</v>
      </c>
      <c r="G98" s="10">
        <v>1.75</v>
      </c>
      <c r="H98" s="18">
        <f>SUM(F98*G98)</f>
        <v>210</v>
      </c>
      <c r="I98" s="68"/>
    </row>
    <row r="99" spans="1:9" x14ac:dyDescent="0.35">
      <c r="A99" s="72"/>
      <c r="B99" s="69"/>
      <c r="C99" s="16" t="s">
        <v>1</v>
      </c>
      <c r="D99" s="9" t="s">
        <v>42</v>
      </c>
      <c r="E99" s="2" t="s">
        <v>18</v>
      </c>
      <c r="F99" s="16">
        <v>80</v>
      </c>
      <c r="G99" s="16">
        <v>1.03</v>
      </c>
      <c r="H99" s="18">
        <f>SUM(F99*G99)</f>
        <v>82.4</v>
      </c>
      <c r="I99" s="69"/>
    </row>
    <row r="100" spans="1:9" x14ac:dyDescent="0.35">
      <c r="A100" s="72"/>
      <c r="B100" s="69"/>
      <c r="C100" s="16" t="s">
        <v>2</v>
      </c>
      <c r="D100" s="9" t="s">
        <v>161</v>
      </c>
      <c r="E100" s="2" t="s">
        <v>18</v>
      </c>
      <c r="F100" s="16">
        <v>80</v>
      </c>
      <c r="G100" s="16">
        <v>1.0629999999999999</v>
      </c>
      <c r="H100" s="18">
        <f>SUM(F100*G100)</f>
        <v>85.039999999999992</v>
      </c>
      <c r="I100" s="69"/>
    </row>
    <row r="101" spans="1:9" x14ac:dyDescent="0.35">
      <c r="A101" s="72"/>
      <c r="B101" s="69"/>
      <c r="C101" s="16" t="s">
        <v>5</v>
      </c>
      <c r="D101" s="9" t="s">
        <v>44</v>
      </c>
      <c r="E101" s="2" t="s">
        <v>18</v>
      </c>
      <c r="F101" s="16">
        <v>200</v>
      </c>
      <c r="G101" s="16">
        <v>0.17</v>
      </c>
      <c r="H101" s="18">
        <f>SUM(F101*G101)</f>
        <v>34</v>
      </c>
      <c r="I101" s="69"/>
    </row>
    <row r="102" spans="1:9" x14ac:dyDescent="0.35">
      <c r="A102" s="73"/>
      <c r="B102" s="70"/>
      <c r="C102" s="11" t="s">
        <v>13</v>
      </c>
      <c r="D102" s="22"/>
      <c r="E102" s="15"/>
      <c r="F102" s="12">
        <f>SUM(F98:F101)</f>
        <v>480</v>
      </c>
      <c r="G102" s="14"/>
      <c r="H102" s="27">
        <f>SUM(H98:H101)</f>
        <v>411.43999999999994</v>
      </c>
      <c r="I102" s="70"/>
    </row>
    <row r="103" spans="1:9" ht="39" x14ac:dyDescent="0.35">
      <c r="A103" s="71" t="s">
        <v>64</v>
      </c>
      <c r="B103" s="80" t="s">
        <v>165</v>
      </c>
      <c r="C103" s="47" t="s">
        <v>0</v>
      </c>
      <c r="D103" s="43" t="s">
        <v>166</v>
      </c>
      <c r="E103" s="2" t="s">
        <v>14</v>
      </c>
      <c r="F103" s="14">
        <v>1</v>
      </c>
      <c r="G103" s="10">
        <v>1300</v>
      </c>
      <c r="H103" s="10">
        <f>SUM(F103*G103)</f>
        <v>1300</v>
      </c>
      <c r="I103" s="68"/>
    </row>
    <row r="104" spans="1:9" x14ac:dyDescent="0.35">
      <c r="A104" s="73"/>
      <c r="B104" s="81"/>
      <c r="C104" s="11" t="s">
        <v>13</v>
      </c>
      <c r="D104" s="28"/>
      <c r="E104" s="15"/>
      <c r="F104" s="12">
        <f>SUM(F103)</f>
        <v>1</v>
      </c>
      <c r="G104" s="14"/>
      <c r="H104" s="27">
        <f>SUM(H103)</f>
        <v>1300</v>
      </c>
      <c r="I104" s="70"/>
    </row>
    <row r="105" spans="1:9" x14ac:dyDescent="0.35">
      <c r="A105" s="71" t="s">
        <v>66</v>
      </c>
      <c r="B105" s="68" t="s">
        <v>167</v>
      </c>
      <c r="C105" s="14" t="s">
        <v>0</v>
      </c>
      <c r="D105" s="9" t="s">
        <v>168</v>
      </c>
      <c r="E105" s="2" t="s">
        <v>18</v>
      </c>
      <c r="F105" s="16">
        <v>3</v>
      </c>
      <c r="G105" s="16">
        <v>2113.63</v>
      </c>
      <c r="H105" s="18">
        <f>SUM(F105*G105)</f>
        <v>6340.89</v>
      </c>
      <c r="I105" s="68"/>
    </row>
    <row r="106" spans="1:9" x14ac:dyDescent="0.35">
      <c r="A106" s="72"/>
      <c r="B106" s="69"/>
      <c r="C106" s="14" t="s">
        <v>1</v>
      </c>
      <c r="D106" s="37" t="s">
        <v>169</v>
      </c>
      <c r="E106" s="2" t="s">
        <v>18</v>
      </c>
      <c r="F106" s="16">
        <v>1</v>
      </c>
      <c r="G106" s="16">
        <v>409.09</v>
      </c>
      <c r="H106" s="18">
        <f t="shared" ref="H106:H108" si="2">SUM(F106*G106)</f>
        <v>409.09</v>
      </c>
      <c r="I106" s="69"/>
    </row>
    <row r="107" spans="1:9" x14ac:dyDescent="0.35">
      <c r="A107" s="72"/>
      <c r="B107" s="69"/>
      <c r="C107" s="14" t="s">
        <v>2</v>
      </c>
      <c r="D107" s="37" t="s">
        <v>170</v>
      </c>
      <c r="E107" s="2" t="s">
        <v>18</v>
      </c>
      <c r="F107" s="16">
        <v>1</v>
      </c>
      <c r="G107" s="16">
        <v>562.53</v>
      </c>
      <c r="H107" s="18">
        <f t="shared" si="2"/>
        <v>562.53</v>
      </c>
      <c r="I107" s="69"/>
    </row>
    <row r="108" spans="1:9" x14ac:dyDescent="0.35">
      <c r="A108" s="72"/>
      <c r="B108" s="69"/>
      <c r="C108" s="14" t="s">
        <v>5</v>
      </c>
      <c r="D108" s="37" t="s">
        <v>171</v>
      </c>
      <c r="E108" s="2" t="s">
        <v>18</v>
      </c>
      <c r="F108" s="16">
        <v>4</v>
      </c>
      <c r="G108" s="16">
        <v>1808.15</v>
      </c>
      <c r="H108" s="18">
        <f t="shared" si="2"/>
        <v>7232.6</v>
      </c>
      <c r="I108" s="69"/>
    </row>
    <row r="109" spans="1:9" x14ac:dyDescent="0.35">
      <c r="A109" s="73"/>
      <c r="B109" s="70"/>
      <c r="C109" s="11" t="s">
        <v>13</v>
      </c>
      <c r="D109" s="22"/>
      <c r="E109" s="15"/>
      <c r="F109" s="12">
        <f>SUM(F105:F108)</f>
        <v>9</v>
      </c>
      <c r="G109" s="14"/>
      <c r="H109" s="27">
        <f>SUM(H105:H108)</f>
        <v>14545.11</v>
      </c>
      <c r="I109" s="70"/>
    </row>
    <row r="110" spans="1:9" x14ac:dyDescent="0.35">
      <c r="A110" s="9"/>
      <c r="B110" s="13"/>
      <c r="C110" s="11" t="s">
        <v>22</v>
      </c>
      <c r="D110" s="9"/>
      <c r="E110" s="9"/>
      <c r="F110" s="41">
        <f>SUM(F15+F18+F24+F80+F83+F85+F87+F89+F91+F94+F97+F102+F104+F109)</f>
        <v>3323</v>
      </c>
      <c r="G110" s="9"/>
      <c r="H110" s="27">
        <f>SUM(H15+H18+H24+H80+H83+H85+H87+H89+H91+H94+H97+H102+H104+H109)</f>
        <v>152904.45000000001</v>
      </c>
      <c r="I110" s="9"/>
    </row>
  </sheetData>
  <mergeCells count="49">
    <mergeCell ref="A105:A109"/>
    <mergeCell ref="B105:B109"/>
    <mergeCell ref="I105:I109"/>
    <mergeCell ref="A98:A102"/>
    <mergeCell ref="B98:B102"/>
    <mergeCell ref="I98:I102"/>
    <mergeCell ref="A103:A104"/>
    <mergeCell ref="B103:B104"/>
    <mergeCell ref="I103:I104"/>
    <mergeCell ref="A95:A97"/>
    <mergeCell ref="B95:B97"/>
    <mergeCell ref="I95:I97"/>
    <mergeCell ref="A90:A91"/>
    <mergeCell ref="B90:B91"/>
    <mergeCell ref="C90:C91"/>
    <mergeCell ref="I90:I91"/>
    <mergeCell ref="A92:A94"/>
    <mergeCell ref="B92:B94"/>
    <mergeCell ref="I92:I94"/>
    <mergeCell ref="A88:A89"/>
    <mergeCell ref="B88:B89"/>
    <mergeCell ref="I88:I89"/>
    <mergeCell ref="A84:A85"/>
    <mergeCell ref="B84:B85"/>
    <mergeCell ref="I84:I85"/>
    <mergeCell ref="A86:A87"/>
    <mergeCell ref="B86:B87"/>
    <mergeCell ref="I86:I87"/>
    <mergeCell ref="A25:A80"/>
    <mergeCell ref="B25:B80"/>
    <mergeCell ref="I25:I80"/>
    <mergeCell ref="A81:A83"/>
    <mergeCell ref="B81:B83"/>
    <mergeCell ref="I81:I83"/>
    <mergeCell ref="A19:A24"/>
    <mergeCell ref="B19:B24"/>
    <mergeCell ref="I19:I24"/>
    <mergeCell ref="I16:I18"/>
    <mergeCell ref="A16:A18"/>
    <mergeCell ref="B16:B18"/>
    <mergeCell ref="I6:I15"/>
    <mergeCell ref="B2:H2"/>
    <mergeCell ref="A6:A15"/>
    <mergeCell ref="B6:B15"/>
    <mergeCell ref="C6:C14"/>
    <mergeCell ref="E6:E14"/>
    <mergeCell ref="F6:F14"/>
    <mergeCell ref="G6:G14"/>
    <mergeCell ref="H6:H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ECAD-D123-425F-AB73-C78D83F0E5A5}">
  <dimension ref="A1:J30"/>
  <sheetViews>
    <sheetView workbookViewId="0">
      <selection activeCell="A2" sqref="A2:I2"/>
    </sheetView>
  </sheetViews>
  <sheetFormatPr defaultRowHeight="14.5" x14ac:dyDescent="0.35"/>
  <cols>
    <col min="1" max="1" width="7" customWidth="1"/>
    <col min="2" max="2" width="24.1796875" customWidth="1"/>
    <col min="3" max="3" width="6.54296875" customWidth="1"/>
    <col min="4" max="4" width="61.54296875" customWidth="1"/>
    <col min="9" max="9" width="14.81640625" customWidth="1"/>
  </cols>
  <sheetData>
    <row r="1" spans="1:10" s="22" customFormat="1" ht="14.5" customHeight="1" x14ac:dyDescent="0.3">
      <c r="A1" s="93" t="s">
        <v>25</v>
      </c>
      <c r="B1" s="93"/>
      <c r="C1" s="93"/>
    </row>
    <row r="2" spans="1:10" s="22" customFormat="1" ht="18.75" customHeight="1" x14ac:dyDescent="0.3">
      <c r="A2" s="66" t="s">
        <v>174</v>
      </c>
      <c r="B2" s="66"/>
      <c r="C2" s="66"/>
      <c r="D2" s="66"/>
      <c r="E2" s="66"/>
      <c r="F2" s="66"/>
      <c r="G2" s="66"/>
      <c r="H2" s="66"/>
      <c r="I2" s="66"/>
    </row>
    <row r="3" spans="1:10" s="22" customFormat="1" ht="16.5" customHeight="1" thickBot="1" x14ac:dyDescent="0.35">
      <c r="C3" s="21"/>
      <c r="D3" s="21"/>
    </row>
    <row r="4" spans="1:10" s="22" customFormat="1" ht="27" customHeight="1" x14ac:dyDescent="0.3">
      <c r="A4" s="48" t="s">
        <v>26</v>
      </c>
      <c r="B4" s="49" t="s">
        <v>27</v>
      </c>
      <c r="C4" s="49" t="s">
        <v>26</v>
      </c>
      <c r="D4" s="50" t="s">
        <v>6</v>
      </c>
      <c r="E4" s="51" t="s">
        <v>7</v>
      </c>
      <c r="F4" s="50" t="s">
        <v>8</v>
      </c>
      <c r="G4" s="50" t="s">
        <v>9</v>
      </c>
      <c r="H4" s="50" t="s">
        <v>10</v>
      </c>
      <c r="I4" s="52" t="s">
        <v>11</v>
      </c>
    </row>
    <row r="5" spans="1:10" s="22" customFormat="1" ht="13" x14ac:dyDescent="0.3">
      <c r="A5" s="53"/>
      <c r="B5" s="4"/>
      <c r="C5" s="23"/>
      <c r="D5" s="4"/>
      <c r="E5" s="4"/>
      <c r="F5" s="4"/>
      <c r="G5" s="4"/>
      <c r="H5" s="4"/>
      <c r="I5" s="54"/>
    </row>
    <row r="6" spans="1:10" s="22" customFormat="1" ht="32.15" customHeight="1" x14ac:dyDescent="0.3">
      <c r="A6" s="89" t="s">
        <v>16</v>
      </c>
      <c r="B6" s="77" t="s">
        <v>175</v>
      </c>
      <c r="C6" s="16" t="s">
        <v>0</v>
      </c>
      <c r="D6" s="9" t="s">
        <v>43</v>
      </c>
      <c r="E6" s="2" t="s">
        <v>18</v>
      </c>
      <c r="F6" s="16">
        <v>200</v>
      </c>
      <c r="G6" s="10">
        <v>1.75</v>
      </c>
      <c r="H6" s="18">
        <f t="shared" ref="H6:H9" si="0">SUM(F6*G6)</f>
        <v>350</v>
      </c>
      <c r="I6" s="90" t="s">
        <v>176</v>
      </c>
    </row>
    <row r="7" spans="1:10" s="22" customFormat="1" ht="18" customHeight="1" x14ac:dyDescent="0.3">
      <c r="A7" s="89"/>
      <c r="B7" s="77"/>
      <c r="C7" s="16" t="s">
        <v>1</v>
      </c>
      <c r="D7" s="9" t="s">
        <v>44</v>
      </c>
      <c r="E7" s="2" t="s">
        <v>18</v>
      </c>
      <c r="F7" s="16">
        <v>200</v>
      </c>
      <c r="G7" s="10">
        <v>0.17</v>
      </c>
      <c r="H7" s="18">
        <f t="shared" si="0"/>
        <v>34</v>
      </c>
      <c r="I7" s="90"/>
    </row>
    <row r="8" spans="1:10" s="22" customFormat="1" ht="36.65" customHeight="1" x14ac:dyDescent="0.3">
      <c r="A8" s="89"/>
      <c r="B8" s="77"/>
      <c r="C8" s="11" t="s">
        <v>13</v>
      </c>
      <c r="D8" s="9"/>
      <c r="E8" s="2"/>
      <c r="F8" s="12">
        <f>SUM(F6:F7)</f>
        <v>400</v>
      </c>
      <c r="G8" s="4"/>
      <c r="H8" s="27">
        <f>SUM(H6:H7)</f>
        <v>384</v>
      </c>
      <c r="I8" s="90"/>
    </row>
    <row r="9" spans="1:10" s="22" customFormat="1" ht="24" customHeight="1" x14ac:dyDescent="0.3">
      <c r="A9" s="82" t="s">
        <v>1</v>
      </c>
      <c r="B9" s="68" t="s">
        <v>177</v>
      </c>
      <c r="C9" s="16" t="s">
        <v>0</v>
      </c>
      <c r="D9" s="9" t="s">
        <v>178</v>
      </c>
      <c r="E9" s="2" t="s">
        <v>18</v>
      </c>
      <c r="F9" s="16">
        <v>56</v>
      </c>
      <c r="G9" s="2">
        <v>0.23</v>
      </c>
      <c r="H9" s="18">
        <f t="shared" si="0"/>
        <v>12.88</v>
      </c>
      <c r="I9" s="92" t="s">
        <v>179</v>
      </c>
      <c r="J9" s="86"/>
    </row>
    <row r="10" spans="1:10" s="22" customFormat="1" ht="16" customHeight="1" x14ac:dyDescent="0.3">
      <c r="A10" s="91"/>
      <c r="B10" s="69"/>
      <c r="C10" s="87" t="s">
        <v>1</v>
      </c>
      <c r="D10" s="29" t="s">
        <v>180</v>
      </c>
      <c r="E10" s="2"/>
      <c r="F10" s="14"/>
      <c r="G10" s="4"/>
      <c r="H10" s="56"/>
      <c r="I10" s="92"/>
      <c r="J10" s="86"/>
    </row>
    <row r="11" spans="1:10" s="22" customFormat="1" ht="18.649999999999999" customHeight="1" x14ac:dyDescent="0.3">
      <c r="A11" s="91"/>
      <c r="B11" s="69"/>
      <c r="C11" s="88"/>
      <c r="D11" s="29" t="s">
        <v>181</v>
      </c>
      <c r="E11" s="2" t="s">
        <v>18</v>
      </c>
      <c r="F11" s="16">
        <v>160</v>
      </c>
      <c r="G11" s="2">
        <v>0.22</v>
      </c>
      <c r="H11" s="18">
        <f t="shared" ref="H11:H13" si="1">SUM(F11*G11)</f>
        <v>35.200000000000003</v>
      </c>
      <c r="I11" s="92"/>
      <c r="J11" s="86"/>
    </row>
    <row r="12" spans="1:10" s="22" customFormat="1" ht="30" customHeight="1" x14ac:dyDescent="0.3">
      <c r="A12" s="91"/>
      <c r="B12" s="69"/>
      <c r="C12" s="16" t="s">
        <v>2</v>
      </c>
      <c r="D12" s="39" t="s">
        <v>182</v>
      </c>
      <c r="E12" s="2" t="s">
        <v>18</v>
      </c>
      <c r="F12" s="16">
        <v>160</v>
      </c>
      <c r="G12" s="2">
        <v>0.22</v>
      </c>
      <c r="H12" s="18">
        <f t="shared" si="1"/>
        <v>35.200000000000003</v>
      </c>
      <c r="I12" s="92"/>
      <c r="J12" s="86"/>
    </row>
    <row r="13" spans="1:10" s="22" customFormat="1" ht="21" customHeight="1" x14ac:dyDescent="0.3">
      <c r="A13" s="91"/>
      <c r="B13" s="69"/>
      <c r="C13" s="16" t="s">
        <v>5</v>
      </c>
      <c r="D13" s="22" t="s">
        <v>183</v>
      </c>
      <c r="E13" s="2" t="s">
        <v>184</v>
      </c>
      <c r="F13" s="16">
        <v>5</v>
      </c>
      <c r="G13" s="2">
        <v>5.2</v>
      </c>
      <c r="H13" s="18">
        <f t="shared" si="1"/>
        <v>26</v>
      </c>
      <c r="I13" s="92"/>
      <c r="J13" s="86"/>
    </row>
    <row r="14" spans="1:10" s="22" customFormat="1" ht="32.25" customHeight="1" x14ac:dyDescent="0.3">
      <c r="A14" s="83"/>
      <c r="B14" s="70"/>
      <c r="C14" s="11" t="s">
        <v>13</v>
      </c>
      <c r="D14" s="9"/>
      <c r="E14" s="2"/>
      <c r="F14" s="12">
        <f>SUM(F9:F13)</f>
        <v>381</v>
      </c>
      <c r="G14" s="4"/>
      <c r="H14" s="27">
        <f>SUM(H9:H13)</f>
        <v>109.28</v>
      </c>
      <c r="I14" s="92"/>
      <c r="J14" s="86"/>
    </row>
    <row r="15" spans="1:10" s="22" customFormat="1" ht="32.15" customHeight="1" x14ac:dyDescent="0.3">
      <c r="A15" s="89" t="s">
        <v>15</v>
      </c>
      <c r="B15" s="77" t="s">
        <v>185</v>
      </c>
      <c r="C15" s="16" t="s">
        <v>0</v>
      </c>
      <c r="D15" s="9" t="s">
        <v>43</v>
      </c>
      <c r="E15" s="2" t="s">
        <v>18</v>
      </c>
      <c r="F15" s="16">
        <v>160</v>
      </c>
      <c r="G15" s="10">
        <v>1.75</v>
      </c>
      <c r="H15" s="18">
        <f t="shared" ref="H15:H16" si="2">SUM(F15*G15)</f>
        <v>280</v>
      </c>
      <c r="I15" s="90" t="s">
        <v>186</v>
      </c>
    </row>
    <row r="16" spans="1:10" s="22" customFormat="1" ht="18" customHeight="1" x14ac:dyDescent="0.3">
      <c r="A16" s="89"/>
      <c r="B16" s="77"/>
      <c r="C16" s="16" t="s">
        <v>1</v>
      </c>
      <c r="D16" s="9" t="s">
        <v>187</v>
      </c>
      <c r="E16" s="2" t="s">
        <v>18</v>
      </c>
      <c r="F16" s="16">
        <v>160</v>
      </c>
      <c r="G16" s="10">
        <v>1.06</v>
      </c>
      <c r="H16" s="18">
        <f t="shared" si="2"/>
        <v>169.60000000000002</v>
      </c>
      <c r="I16" s="90"/>
    </row>
    <row r="17" spans="1:10" s="22" customFormat="1" ht="27" customHeight="1" x14ac:dyDescent="0.3">
      <c r="A17" s="89"/>
      <c r="B17" s="77"/>
      <c r="C17" s="11" t="s">
        <v>13</v>
      </c>
      <c r="D17" s="9"/>
      <c r="E17" s="2"/>
      <c r="F17" s="12">
        <f>SUM(F15:F16)</f>
        <v>320</v>
      </c>
      <c r="G17" s="4"/>
      <c r="H17" s="27">
        <f>SUM(H15:H16)</f>
        <v>449.6</v>
      </c>
      <c r="I17" s="90"/>
    </row>
    <row r="18" spans="1:10" s="22" customFormat="1" ht="32.15" customHeight="1" x14ac:dyDescent="0.3">
      <c r="A18" s="89" t="s">
        <v>23</v>
      </c>
      <c r="B18" s="77" t="s">
        <v>188</v>
      </c>
      <c r="C18" s="16" t="s">
        <v>0</v>
      </c>
      <c r="D18" s="9" t="s">
        <v>43</v>
      </c>
      <c r="E18" s="2" t="s">
        <v>18</v>
      </c>
      <c r="F18" s="16">
        <v>160</v>
      </c>
      <c r="G18" s="10">
        <v>1.75</v>
      </c>
      <c r="H18" s="18">
        <f t="shared" ref="H18:H20" si="3">SUM(F18*G18)</f>
        <v>280</v>
      </c>
      <c r="I18" s="90" t="s">
        <v>189</v>
      </c>
    </row>
    <row r="19" spans="1:10" s="22" customFormat="1" ht="18" customHeight="1" x14ac:dyDescent="0.3">
      <c r="A19" s="89"/>
      <c r="B19" s="77"/>
      <c r="C19" s="16" t="s">
        <v>1</v>
      </c>
      <c r="D19" s="9" t="s">
        <v>190</v>
      </c>
      <c r="E19" s="2" t="s">
        <v>18</v>
      </c>
      <c r="F19" s="16">
        <v>160</v>
      </c>
      <c r="G19" s="10">
        <v>1.03</v>
      </c>
      <c r="H19" s="18">
        <f t="shared" si="3"/>
        <v>164.8</v>
      </c>
      <c r="I19" s="90"/>
    </row>
    <row r="20" spans="1:10" s="22" customFormat="1" ht="18" customHeight="1" x14ac:dyDescent="0.3">
      <c r="A20" s="89"/>
      <c r="B20" s="77"/>
      <c r="C20" s="16" t="s">
        <v>2</v>
      </c>
      <c r="D20" s="9" t="s">
        <v>191</v>
      </c>
      <c r="E20" s="2" t="s">
        <v>18</v>
      </c>
      <c r="F20" s="16">
        <v>500</v>
      </c>
      <c r="G20" s="10">
        <v>0.03</v>
      </c>
      <c r="H20" s="18">
        <f t="shared" si="3"/>
        <v>15</v>
      </c>
      <c r="I20" s="90"/>
    </row>
    <row r="21" spans="1:10" s="22" customFormat="1" ht="27" customHeight="1" x14ac:dyDescent="0.3">
      <c r="A21" s="89"/>
      <c r="B21" s="77"/>
      <c r="C21" s="11" t="s">
        <v>13</v>
      </c>
      <c r="D21" s="9"/>
      <c r="E21" s="2"/>
      <c r="F21" s="12">
        <f>SUM(F18:F20)</f>
        <v>820</v>
      </c>
      <c r="G21" s="4"/>
      <c r="H21" s="27">
        <f>SUM(H18:H20)</f>
        <v>459.8</v>
      </c>
      <c r="I21" s="90"/>
    </row>
    <row r="22" spans="1:10" s="22" customFormat="1" ht="32.15" customHeight="1" x14ac:dyDescent="0.3">
      <c r="A22" s="89" t="s">
        <v>17</v>
      </c>
      <c r="B22" s="77" t="s">
        <v>192</v>
      </c>
      <c r="C22" s="16" t="s">
        <v>0</v>
      </c>
      <c r="D22" s="9" t="s">
        <v>43</v>
      </c>
      <c r="E22" s="2" t="s">
        <v>18</v>
      </c>
      <c r="F22" s="16">
        <v>160</v>
      </c>
      <c r="G22" s="10">
        <v>1.75</v>
      </c>
      <c r="H22" s="18">
        <f t="shared" ref="H22:H24" si="4">SUM(F22*G22)</f>
        <v>280</v>
      </c>
      <c r="I22" s="90" t="s">
        <v>193</v>
      </c>
    </row>
    <row r="23" spans="1:10" s="22" customFormat="1" ht="18" customHeight="1" x14ac:dyDescent="0.3">
      <c r="A23" s="89"/>
      <c r="B23" s="77"/>
      <c r="C23" s="16" t="s">
        <v>1</v>
      </c>
      <c r="D23" s="9" t="s">
        <v>190</v>
      </c>
      <c r="E23" s="2" t="s">
        <v>18</v>
      </c>
      <c r="F23" s="16">
        <v>160</v>
      </c>
      <c r="G23" s="10">
        <v>1.03</v>
      </c>
      <c r="H23" s="18">
        <f t="shared" si="4"/>
        <v>164.8</v>
      </c>
      <c r="I23" s="90"/>
    </row>
    <row r="24" spans="1:10" s="22" customFormat="1" ht="18" customHeight="1" x14ac:dyDescent="0.3">
      <c r="A24" s="89"/>
      <c r="B24" s="77"/>
      <c r="C24" s="16" t="s">
        <v>2</v>
      </c>
      <c r="D24" s="9" t="s">
        <v>44</v>
      </c>
      <c r="E24" s="2" t="s">
        <v>18</v>
      </c>
      <c r="F24" s="16">
        <v>160</v>
      </c>
      <c r="G24" s="10">
        <v>0.17</v>
      </c>
      <c r="H24" s="18">
        <f t="shared" si="4"/>
        <v>27.200000000000003</v>
      </c>
      <c r="I24" s="90"/>
    </row>
    <row r="25" spans="1:10" s="22" customFormat="1" ht="27" customHeight="1" x14ac:dyDescent="0.3">
      <c r="A25" s="89"/>
      <c r="B25" s="77"/>
      <c r="C25" s="11" t="s">
        <v>13</v>
      </c>
      <c r="D25" s="9"/>
      <c r="E25" s="2"/>
      <c r="F25" s="12">
        <f>SUM(F22:F24)</f>
        <v>480</v>
      </c>
      <c r="G25" s="4"/>
      <c r="H25" s="27">
        <f>SUM(H22:H24)</f>
        <v>472</v>
      </c>
      <c r="I25" s="90"/>
    </row>
    <row r="26" spans="1:10" s="22" customFormat="1" ht="57.65" customHeight="1" x14ac:dyDescent="0.3">
      <c r="A26" s="82" t="s">
        <v>3</v>
      </c>
      <c r="B26" s="80" t="s">
        <v>194</v>
      </c>
      <c r="C26" s="47" t="s">
        <v>0</v>
      </c>
      <c r="D26" s="43" t="s">
        <v>195</v>
      </c>
      <c r="E26" s="2" t="s">
        <v>14</v>
      </c>
      <c r="F26" s="14">
        <v>1</v>
      </c>
      <c r="G26" s="10">
        <v>1000</v>
      </c>
      <c r="H26" s="10">
        <f>SUM(F26*G26)</f>
        <v>1000</v>
      </c>
      <c r="I26" s="84" t="s">
        <v>196</v>
      </c>
    </row>
    <row r="27" spans="1:10" s="22" customFormat="1" ht="24.75" customHeight="1" x14ac:dyDescent="0.3">
      <c r="A27" s="83"/>
      <c r="B27" s="81"/>
      <c r="C27" s="11" t="s">
        <v>13</v>
      </c>
      <c r="D27" s="28"/>
      <c r="E27" s="16"/>
      <c r="F27" s="12">
        <f>SUM(F26)</f>
        <v>1</v>
      </c>
      <c r="G27" s="14"/>
      <c r="H27" s="27">
        <f>SUM(H26)</f>
        <v>1000</v>
      </c>
      <c r="I27" s="85"/>
      <c r="J27" s="55"/>
    </row>
    <row r="28" spans="1:10" s="22" customFormat="1" ht="17.5" customHeight="1" thickBot="1" x14ac:dyDescent="0.35">
      <c r="A28" s="57"/>
      <c r="B28" s="58"/>
      <c r="C28" s="59" t="s">
        <v>22</v>
      </c>
      <c r="D28" s="60"/>
      <c r="E28" s="60"/>
      <c r="F28" s="61">
        <f>SUM(F8+F14+F17+F21+F25+F27)</f>
        <v>2402</v>
      </c>
      <c r="G28" s="60"/>
      <c r="H28" s="62">
        <f>SUM(H8+H14+H17+H21+H25+H27)</f>
        <v>2874.6800000000003</v>
      </c>
      <c r="I28" s="63"/>
    </row>
    <row r="29" spans="1:10" s="22" customFormat="1" ht="13" x14ac:dyDescent="0.3"/>
    <row r="30" spans="1:10" s="22" customFormat="1" ht="13" x14ac:dyDescent="0.3"/>
  </sheetData>
  <mergeCells count="22">
    <mergeCell ref="A1:C1"/>
    <mergeCell ref="A2:I2"/>
    <mergeCell ref="A22:A25"/>
    <mergeCell ref="B22:B25"/>
    <mergeCell ref="I22:I25"/>
    <mergeCell ref="A6:A8"/>
    <mergeCell ref="B6:B8"/>
    <mergeCell ref="I6:I8"/>
    <mergeCell ref="A26:A27"/>
    <mergeCell ref="B26:B27"/>
    <mergeCell ref="I26:I27"/>
    <mergeCell ref="J9:J14"/>
    <mergeCell ref="C10:C11"/>
    <mergeCell ref="A15:A17"/>
    <mergeCell ref="B15:B17"/>
    <mergeCell ref="I15:I17"/>
    <mergeCell ref="A18:A21"/>
    <mergeCell ref="B18:B21"/>
    <mergeCell ref="I18:I21"/>
    <mergeCell ref="A9:A14"/>
    <mergeCell ref="B9:B14"/>
    <mergeCell ref="I9:I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E733-270D-400E-ACA3-B2B318FDA63F}">
  <dimension ref="A1:I24"/>
  <sheetViews>
    <sheetView topLeftCell="A13" workbookViewId="0">
      <selection activeCell="D29" sqref="D29"/>
    </sheetView>
  </sheetViews>
  <sheetFormatPr defaultRowHeight="14.5" x14ac:dyDescent="0.35"/>
  <cols>
    <col min="1" max="1" width="6.26953125" customWidth="1"/>
    <col min="2" max="2" width="28" customWidth="1"/>
    <col min="3" max="3" width="6.1796875" customWidth="1"/>
    <col min="4" max="4" width="50.90625" customWidth="1"/>
    <col min="8" max="8" width="12.7265625" customWidth="1"/>
    <col min="9" max="9" width="14.1796875" customWidth="1"/>
  </cols>
  <sheetData>
    <row r="1" spans="1:9" x14ac:dyDescent="0.35">
      <c r="A1" s="22"/>
      <c r="B1" s="22" t="s">
        <v>25</v>
      </c>
      <c r="C1" s="22"/>
      <c r="D1" s="22"/>
      <c r="E1" s="22"/>
      <c r="F1" s="22"/>
      <c r="G1" s="22"/>
      <c r="H1" s="22"/>
      <c r="I1" s="22"/>
    </row>
    <row r="2" spans="1:9" x14ac:dyDescent="0.35">
      <c r="A2" s="22"/>
      <c r="B2" s="66" t="s">
        <v>217</v>
      </c>
      <c r="C2" s="66"/>
      <c r="D2" s="66"/>
      <c r="E2" s="66"/>
      <c r="F2" s="66"/>
      <c r="G2" s="66"/>
      <c r="H2" s="66"/>
      <c r="I2" s="22"/>
    </row>
    <row r="3" spans="1:9" x14ac:dyDescent="0.35">
      <c r="A3" s="22"/>
      <c r="B3" s="22"/>
      <c r="C3" s="21"/>
      <c r="D3" s="21"/>
      <c r="E3" s="22"/>
      <c r="F3" s="22"/>
      <c r="G3" s="22"/>
      <c r="H3" s="22"/>
      <c r="I3" s="22"/>
    </row>
    <row r="4" spans="1:9" ht="26" x14ac:dyDescent="0.35">
      <c r="A4" s="23" t="s">
        <v>26</v>
      </c>
      <c r="B4" s="24" t="s">
        <v>27</v>
      </c>
      <c r="C4" s="24" t="s">
        <v>26</v>
      </c>
      <c r="D4" s="4" t="s">
        <v>6</v>
      </c>
      <c r="E4" s="25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x14ac:dyDescent="0.35">
      <c r="A5" s="23"/>
      <c r="B5" s="4"/>
      <c r="C5" s="23"/>
      <c r="D5" s="4"/>
      <c r="E5" s="4"/>
      <c r="F5" s="4"/>
      <c r="G5" s="4"/>
      <c r="H5" s="4"/>
      <c r="I5" s="9"/>
    </row>
    <row r="6" spans="1:9" x14ac:dyDescent="0.35">
      <c r="A6" s="94" t="s">
        <v>16</v>
      </c>
      <c r="B6" s="77" t="s">
        <v>198</v>
      </c>
      <c r="C6" s="95" t="s">
        <v>0</v>
      </c>
      <c r="D6" s="99" t="s">
        <v>199</v>
      </c>
      <c r="E6" s="96" t="s">
        <v>184</v>
      </c>
      <c r="F6" s="95">
        <v>28</v>
      </c>
      <c r="G6" s="102">
        <v>2.4300000000000002</v>
      </c>
      <c r="H6" s="97">
        <f>SUM(F6*G6)</f>
        <v>68.040000000000006</v>
      </c>
      <c r="I6" s="77" t="s">
        <v>200</v>
      </c>
    </row>
    <row r="7" spans="1:9" x14ac:dyDescent="0.35">
      <c r="A7" s="94"/>
      <c r="B7" s="77"/>
      <c r="C7" s="95" t="s">
        <v>1</v>
      </c>
      <c r="D7" s="99" t="s">
        <v>199</v>
      </c>
      <c r="E7" s="96" t="s">
        <v>184</v>
      </c>
      <c r="F7" s="95">
        <v>32</v>
      </c>
      <c r="G7" s="102">
        <v>2.44</v>
      </c>
      <c r="H7" s="97">
        <f>SUM(F7*G7)</f>
        <v>78.08</v>
      </c>
      <c r="I7" s="77"/>
    </row>
    <row r="8" spans="1:9" ht="39.5" customHeight="1" x14ac:dyDescent="0.35">
      <c r="A8" s="94"/>
      <c r="B8" s="77"/>
      <c r="C8" s="98" t="s">
        <v>13</v>
      </c>
      <c r="D8" s="99"/>
      <c r="E8" s="99"/>
      <c r="F8" s="100">
        <f>SUM(F6:F7)</f>
        <v>60</v>
      </c>
      <c r="G8" s="7"/>
      <c r="H8" s="101">
        <f>SUM(H6:H7)</f>
        <v>146.12</v>
      </c>
      <c r="I8" s="77"/>
    </row>
    <row r="9" spans="1:9" x14ac:dyDescent="0.35">
      <c r="A9" s="94" t="s">
        <v>1</v>
      </c>
      <c r="B9" s="77" t="s">
        <v>201</v>
      </c>
      <c r="C9" s="95" t="s">
        <v>0</v>
      </c>
      <c r="D9" s="103" t="s">
        <v>202</v>
      </c>
      <c r="E9" s="96" t="s">
        <v>18</v>
      </c>
      <c r="F9" s="95">
        <v>800</v>
      </c>
      <c r="G9" s="96">
        <v>0.15</v>
      </c>
      <c r="H9" s="97">
        <f t="shared" ref="H9:H16" si="0">SUM(F9*G9)</f>
        <v>120</v>
      </c>
      <c r="I9" s="77" t="s">
        <v>203</v>
      </c>
    </row>
    <row r="10" spans="1:9" ht="42" x14ac:dyDescent="0.35">
      <c r="A10" s="94"/>
      <c r="B10" s="77"/>
      <c r="C10" s="95" t="s">
        <v>1</v>
      </c>
      <c r="D10" s="104" t="s">
        <v>204</v>
      </c>
      <c r="E10" s="96" t="s">
        <v>18</v>
      </c>
      <c r="F10" s="95">
        <v>96</v>
      </c>
      <c r="G10" s="96">
        <v>0.09</v>
      </c>
      <c r="H10" s="97">
        <f t="shared" si="0"/>
        <v>8.64</v>
      </c>
      <c r="I10" s="77"/>
    </row>
    <row r="11" spans="1:9" ht="42" x14ac:dyDescent="0.35">
      <c r="A11" s="94"/>
      <c r="B11" s="77"/>
      <c r="C11" s="95" t="s">
        <v>2</v>
      </c>
      <c r="D11" s="105" t="s">
        <v>205</v>
      </c>
      <c r="E11" s="96" t="s">
        <v>18</v>
      </c>
      <c r="F11" s="95">
        <v>128</v>
      </c>
      <c r="G11" s="96">
        <v>0.09</v>
      </c>
      <c r="H11" s="97">
        <f t="shared" si="0"/>
        <v>11.52</v>
      </c>
      <c r="I11" s="77"/>
    </row>
    <row r="12" spans="1:9" ht="42" x14ac:dyDescent="0.35">
      <c r="A12" s="94"/>
      <c r="B12" s="77"/>
      <c r="C12" s="95" t="s">
        <v>5</v>
      </c>
      <c r="D12" s="105" t="s">
        <v>206</v>
      </c>
      <c r="E12" s="96" t="s">
        <v>18</v>
      </c>
      <c r="F12" s="95">
        <v>96</v>
      </c>
      <c r="G12" s="96">
        <v>0.09</v>
      </c>
      <c r="H12" s="97">
        <f t="shared" si="0"/>
        <v>8.64</v>
      </c>
      <c r="I12" s="77"/>
    </row>
    <row r="13" spans="1:9" ht="42" x14ac:dyDescent="0.35">
      <c r="A13" s="94"/>
      <c r="B13" s="77"/>
      <c r="C13" s="95" t="s">
        <v>4</v>
      </c>
      <c r="D13" s="105" t="s">
        <v>207</v>
      </c>
      <c r="E13" s="96" t="s">
        <v>18</v>
      </c>
      <c r="F13" s="95">
        <v>96</v>
      </c>
      <c r="G13" s="96">
        <v>0.09</v>
      </c>
      <c r="H13" s="97">
        <f t="shared" si="0"/>
        <v>8.64</v>
      </c>
      <c r="I13" s="77"/>
    </row>
    <row r="14" spans="1:9" ht="28" x14ac:dyDescent="0.35">
      <c r="A14" s="94"/>
      <c r="B14" s="77"/>
      <c r="C14" s="95" t="s">
        <v>3</v>
      </c>
      <c r="D14" s="105" t="s">
        <v>208</v>
      </c>
      <c r="E14" s="96" t="s">
        <v>18</v>
      </c>
      <c r="F14" s="95">
        <v>32</v>
      </c>
      <c r="G14" s="96">
        <v>0.48</v>
      </c>
      <c r="H14" s="97">
        <f t="shared" si="0"/>
        <v>15.36</v>
      </c>
      <c r="I14" s="77"/>
    </row>
    <row r="15" spans="1:9" ht="28" x14ac:dyDescent="0.35">
      <c r="A15" s="94"/>
      <c r="B15" s="77"/>
      <c r="C15" s="95" t="s">
        <v>19</v>
      </c>
      <c r="D15" s="105" t="s">
        <v>209</v>
      </c>
      <c r="E15" s="96" t="s">
        <v>18</v>
      </c>
      <c r="F15" s="95">
        <v>64</v>
      </c>
      <c r="G15" s="96">
        <v>0.52</v>
      </c>
      <c r="H15" s="97">
        <f t="shared" si="0"/>
        <v>33.28</v>
      </c>
      <c r="I15" s="77"/>
    </row>
    <row r="16" spans="1:9" x14ac:dyDescent="0.35">
      <c r="A16" s="94"/>
      <c r="B16" s="77"/>
      <c r="C16" s="95" t="s">
        <v>20</v>
      </c>
      <c r="D16" s="103" t="s">
        <v>183</v>
      </c>
      <c r="E16" s="96" t="s">
        <v>184</v>
      </c>
      <c r="F16" s="95">
        <v>3</v>
      </c>
      <c r="G16" s="96">
        <v>7.48</v>
      </c>
      <c r="H16" s="97">
        <f t="shared" si="0"/>
        <v>22.44</v>
      </c>
      <c r="I16" s="77"/>
    </row>
    <row r="17" spans="1:9" x14ac:dyDescent="0.35">
      <c r="A17" s="94"/>
      <c r="B17" s="77"/>
      <c r="C17" s="98" t="s">
        <v>13</v>
      </c>
      <c r="D17" s="99"/>
      <c r="E17" s="99"/>
      <c r="F17" s="100">
        <f>SUM(F9:F16)</f>
        <v>1315</v>
      </c>
      <c r="G17" s="7"/>
      <c r="H17" s="101">
        <f>SUM(H9:H16)</f>
        <v>228.52</v>
      </c>
      <c r="I17" s="77"/>
    </row>
    <row r="18" spans="1:9" x14ac:dyDescent="0.35">
      <c r="A18" s="94" t="s">
        <v>15</v>
      </c>
      <c r="B18" s="77" t="s">
        <v>210</v>
      </c>
      <c r="C18" s="95" t="s">
        <v>0</v>
      </c>
      <c r="D18" s="103" t="s">
        <v>183</v>
      </c>
      <c r="E18" s="96" t="s">
        <v>184</v>
      </c>
      <c r="F18" s="95">
        <v>10</v>
      </c>
      <c r="G18" s="96">
        <v>7.48</v>
      </c>
      <c r="H18" s="97">
        <f>SUM(F18*G18)</f>
        <v>74.800000000000011</v>
      </c>
      <c r="I18" s="77" t="s">
        <v>211</v>
      </c>
    </row>
    <row r="19" spans="1:9" x14ac:dyDescent="0.35">
      <c r="A19" s="94"/>
      <c r="B19" s="77"/>
      <c r="C19" s="95" t="s">
        <v>1</v>
      </c>
      <c r="D19" s="103" t="s">
        <v>212</v>
      </c>
      <c r="E19" s="96" t="s">
        <v>18</v>
      </c>
      <c r="F19" s="95">
        <v>1248</v>
      </c>
      <c r="G19" s="102">
        <v>0.2</v>
      </c>
      <c r="H19" s="97">
        <f>SUM(F19*G19)</f>
        <v>249.60000000000002</v>
      </c>
      <c r="I19" s="77"/>
    </row>
    <row r="20" spans="1:9" x14ac:dyDescent="0.35">
      <c r="A20" s="94"/>
      <c r="B20" s="77"/>
      <c r="C20" s="95" t="s">
        <v>2</v>
      </c>
      <c r="D20" s="99" t="s">
        <v>213</v>
      </c>
      <c r="E20" s="96" t="s">
        <v>18</v>
      </c>
      <c r="F20" s="95">
        <v>560</v>
      </c>
      <c r="G20" s="102">
        <v>0.8</v>
      </c>
      <c r="H20" s="97">
        <f>SUM(F20*G20)</f>
        <v>448</v>
      </c>
      <c r="I20" s="77"/>
    </row>
    <row r="21" spans="1:9" x14ac:dyDescent="0.35">
      <c r="A21" s="94"/>
      <c r="B21" s="77"/>
      <c r="C21" s="98" t="s">
        <v>13</v>
      </c>
      <c r="D21" s="99"/>
      <c r="E21" s="99"/>
      <c r="F21" s="106">
        <f>SUM(F18:F20)</f>
        <v>1818</v>
      </c>
      <c r="G21" s="7"/>
      <c r="H21" s="101">
        <f>SUM(H18:H20)</f>
        <v>772.40000000000009</v>
      </c>
      <c r="I21" s="77"/>
    </row>
    <row r="22" spans="1:9" x14ac:dyDescent="0.35">
      <c r="A22" s="94" t="s">
        <v>23</v>
      </c>
      <c r="B22" s="77" t="s">
        <v>214</v>
      </c>
      <c r="C22" s="95" t="s">
        <v>16</v>
      </c>
      <c r="D22" s="107" t="s">
        <v>215</v>
      </c>
      <c r="E22" s="96" t="s">
        <v>18</v>
      </c>
      <c r="F22" s="95">
        <v>125</v>
      </c>
      <c r="G22" s="102">
        <v>955.9</v>
      </c>
      <c r="H22" s="97">
        <f>SUM(F22*G22)</f>
        <v>119487.5</v>
      </c>
      <c r="I22" s="68" t="s">
        <v>216</v>
      </c>
    </row>
    <row r="23" spans="1:9" ht="39.5" customHeight="1" x14ac:dyDescent="0.35">
      <c r="A23" s="94"/>
      <c r="B23" s="77"/>
      <c r="C23" s="98" t="s">
        <v>13</v>
      </c>
      <c r="D23" s="99"/>
      <c r="E23" s="99"/>
      <c r="F23" s="100">
        <f>SUM(F22:F22)</f>
        <v>125</v>
      </c>
      <c r="G23" s="7"/>
      <c r="H23" s="101">
        <f>SUM(H22:H22)</f>
        <v>119487.5</v>
      </c>
      <c r="I23" s="70"/>
    </row>
    <row r="24" spans="1:9" ht="18.5" customHeight="1" x14ac:dyDescent="0.35">
      <c r="A24" s="8"/>
      <c r="B24" s="8"/>
      <c r="C24" s="108" t="s">
        <v>22</v>
      </c>
      <c r="D24" s="8"/>
      <c r="E24" s="8"/>
      <c r="F24" s="109">
        <f>SUM(F8+F17+F21+F23)</f>
        <v>3318</v>
      </c>
      <c r="G24" s="110"/>
      <c r="H24" s="111">
        <f>SUM(H8+H17+H21+H23)</f>
        <v>120634.54</v>
      </c>
      <c r="I24" s="8"/>
    </row>
  </sheetData>
  <mergeCells count="13">
    <mergeCell ref="A22:A23"/>
    <mergeCell ref="B22:B23"/>
    <mergeCell ref="I22:I23"/>
    <mergeCell ref="A18:A21"/>
    <mergeCell ref="B18:B21"/>
    <mergeCell ref="I18:I21"/>
    <mergeCell ref="A9:A17"/>
    <mergeCell ref="B9:B17"/>
    <mergeCell ref="I9:I17"/>
    <mergeCell ref="B2:H2"/>
    <mergeCell ref="A6:A8"/>
    <mergeCell ref="B6:B8"/>
    <mergeCell ref="I6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Suvestinė  2023, 2024, 2025</vt:lpstr>
      <vt:lpstr>2023 m.</vt:lpstr>
      <vt:lpstr>2024 m. </vt:lpstr>
      <vt:lpstr>2025 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Chmelevska Ana</dc:creator>
  <cp:lastModifiedBy>Chmelevska Ana</cp:lastModifiedBy>
  <dcterms:created xsi:type="dcterms:W3CDTF">2022-11-23T12:25:42Z</dcterms:created>
  <dcterms:modified xsi:type="dcterms:W3CDTF">2026-07-24T10:39:40Z</dcterms:modified>
</cp:coreProperties>
</file>